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B0734D76-5E9C-47C9-9FC8-302BAC97ADA1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 s="1"/>
  <c r="L44" i="4"/>
  <c r="L43" i="4"/>
  <c r="M43" i="4"/>
  <c r="N43" i="4"/>
  <c r="L32" i="4"/>
  <c r="L31" i="4"/>
  <c r="M31" i="4"/>
  <c r="N31" i="4"/>
  <c r="L20" i="4"/>
  <c r="L19" i="4"/>
  <c r="M19" i="4"/>
  <c r="N19" i="4"/>
  <c r="AA43" i="17"/>
  <c r="AA44" i="17" s="1"/>
  <c r="AB43" i="17"/>
  <c r="AC43" i="17" s="1"/>
  <c r="AA31" i="17"/>
  <c r="AA32" i="17" s="1"/>
  <c r="AB31" i="17"/>
  <c r="AA19" i="17"/>
  <c r="AB19" i="17"/>
  <c r="L43" i="17"/>
  <c r="AP43" i="17" s="1"/>
  <c r="M43" i="17"/>
  <c r="N43" i="17" s="1"/>
  <c r="AR43" i="17" s="1"/>
  <c r="L32" i="17"/>
  <c r="L31" i="17"/>
  <c r="M31" i="17"/>
  <c r="N31" i="17" s="1"/>
  <c r="L19" i="17"/>
  <c r="AP19" i="17" s="1"/>
  <c r="M19" i="17"/>
  <c r="AQ19" i="17" s="1"/>
  <c r="AA43" i="16"/>
  <c r="AP43" i="16" s="1"/>
  <c r="AB43" i="16"/>
  <c r="AA31" i="16"/>
  <c r="AB31" i="16"/>
  <c r="AC31" i="16"/>
  <c r="AA19" i="16"/>
  <c r="AP19" i="16" s="1"/>
  <c r="AB19" i="16"/>
  <c r="AQ19" i="16" s="1"/>
  <c r="AC19" i="16"/>
  <c r="L43" i="16"/>
  <c r="L44" i="16" s="1"/>
  <c r="M43" i="16"/>
  <c r="AQ43" i="16" s="1"/>
  <c r="L31" i="16"/>
  <c r="L32" i="16" s="1"/>
  <c r="M31" i="16"/>
  <c r="N31" i="16" s="1"/>
  <c r="L19" i="16"/>
  <c r="M19" i="16"/>
  <c r="AA43" i="15"/>
  <c r="AA44" i="15" s="1"/>
  <c r="AB43" i="15"/>
  <c r="AC43" i="15"/>
  <c r="AA32" i="15"/>
  <c r="AA31" i="15"/>
  <c r="AB31" i="15"/>
  <c r="AC31" i="15"/>
  <c r="AA19" i="15"/>
  <c r="AA20" i="15" s="1"/>
  <c r="AB19" i="15"/>
  <c r="AC19" i="15"/>
  <c r="L43" i="15"/>
  <c r="M43" i="15"/>
  <c r="L31" i="15"/>
  <c r="M31" i="15"/>
  <c r="N31" i="15"/>
  <c r="L19" i="15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C19" i="14" s="1"/>
  <c r="AB19" i="14"/>
  <c r="L44" i="14"/>
  <c r="L43" i="14"/>
  <c r="M43" i="14"/>
  <c r="N43" i="14"/>
  <c r="L32" i="14"/>
  <c r="L31" i="14"/>
  <c r="M31" i="14"/>
  <c r="N31" i="14" s="1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C19" i="10" s="1"/>
  <c r="AB19" i="10"/>
  <c r="L44" i="10"/>
  <c r="L43" i="10"/>
  <c r="N43" i="10" s="1"/>
  <c r="M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 s="1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C19" i="12" s="1"/>
  <c r="AB19" i="12"/>
  <c r="L44" i="12"/>
  <c r="L43" i="12"/>
  <c r="M43" i="12"/>
  <c r="N43" i="12"/>
  <c r="L32" i="12"/>
  <c r="L31" i="12"/>
  <c r="M31" i="12"/>
  <c r="N31" i="12" s="1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 s="1"/>
  <c r="AA32" i="9"/>
  <c r="AA31" i="9"/>
  <c r="AB31" i="9"/>
  <c r="AC31" i="9"/>
  <c r="AA20" i="9"/>
  <c r="AA19" i="9"/>
  <c r="AB19" i="9"/>
  <c r="AC19" i="9"/>
  <c r="L44" i="9"/>
  <c r="L43" i="9"/>
  <c r="N43" i="9" s="1"/>
  <c r="M43" i="9"/>
  <c r="L32" i="9"/>
  <c r="L31" i="9"/>
  <c r="M31" i="9"/>
  <c r="N31" i="9"/>
  <c r="L20" i="9"/>
  <c r="L19" i="9"/>
  <c r="M19" i="9"/>
  <c r="N19" i="9" s="1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C19" i="8" s="1"/>
  <c r="AB19" i="8"/>
  <c r="L44" i="8"/>
  <c r="L43" i="8"/>
  <c r="N43" i="8" s="1"/>
  <c r="M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 s="1"/>
  <c r="AA32" i="7"/>
  <c r="AA31" i="7"/>
  <c r="AB31" i="7"/>
  <c r="AC31" i="7"/>
  <c r="AA20" i="7"/>
  <c r="AA19" i="7"/>
  <c r="AB19" i="7"/>
  <c r="AC19" i="7"/>
  <c r="L44" i="7"/>
  <c r="L43" i="7"/>
  <c r="M43" i="7"/>
  <c r="N43" i="7"/>
  <c r="L32" i="7"/>
  <c r="L31" i="7"/>
  <c r="M31" i="7"/>
  <c r="N31" i="7"/>
  <c r="L20" i="7"/>
  <c r="L19" i="7"/>
  <c r="M19" i="7"/>
  <c r="N19" i="7" s="1"/>
  <c r="AN17" i="16"/>
  <c r="AB18" i="17"/>
  <c r="AA18" i="17"/>
  <c r="AB17" i="17"/>
  <c r="AC17" i="17" s="1"/>
  <c r="AA17" i="17"/>
  <c r="AB16" i="17"/>
  <c r="AA16" i="17"/>
  <c r="AB15" i="17"/>
  <c r="AA15" i="17"/>
  <c r="AC15" i="17" s="1"/>
  <c r="U44" i="8"/>
  <c r="Q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Y32" i="9"/>
  <c r="U32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AL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AL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Q41" i="11" s="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W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J20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N17" i="11" s="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U32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U32" i="7"/>
  <c r="S32" i="7"/>
  <c r="AN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W20" i="7"/>
  <c r="AL19" i="7"/>
  <c r="AK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AQ15" i="7" s="1"/>
  <c r="L15" i="7"/>
  <c r="AB18" i="9"/>
  <c r="AA18" i="9"/>
  <c r="AB17" i="9"/>
  <c r="AA17" i="9"/>
  <c r="AB16" i="9"/>
  <c r="AA16" i="9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B27" i="9"/>
  <c r="AA27" i="9"/>
  <c r="AC27" i="17" l="1"/>
  <c r="AC29" i="17"/>
  <c r="AP32" i="17"/>
  <c r="AC31" i="17"/>
  <c r="AR31" i="17" s="1"/>
  <c r="AQ31" i="17"/>
  <c r="AP31" i="17"/>
  <c r="AC30" i="17"/>
  <c r="AC19" i="17"/>
  <c r="AA20" i="17"/>
  <c r="AQ17" i="17"/>
  <c r="L44" i="17"/>
  <c r="AP44" i="17" s="1"/>
  <c r="N42" i="17"/>
  <c r="AQ43" i="17"/>
  <c r="AQ40" i="17"/>
  <c r="N16" i="17"/>
  <c r="N19" i="17"/>
  <c r="AR19" i="17" s="1"/>
  <c r="L20" i="17"/>
  <c r="AP20" i="17" s="1"/>
  <c r="AC43" i="16"/>
  <c r="AA44" i="16"/>
  <c r="AP44" i="16" s="1"/>
  <c r="AA32" i="16"/>
  <c r="AP32" i="16"/>
  <c r="AR31" i="16"/>
  <c r="AA20" i="16"/>
  <c r="N43" i="16"/>
  <c r="AR43" i="16" s="1"/>
  <c r="AQ31" i="16"/>
  <c r="AP31" i="16"/>
  <c r="N29" i="16"/>
  <c r="N19" i="16"/>
  <c r="AR19" i="16" s="1"/>
  <c r="L20" i="16"/>
  <c r="AP20" i="16" s="1"/>
  <c r="AQ19" i="15"/>
  <c r="N43" i="15"/>
  <c r="L44" i="15"/>
  <c r="AP44" i="15" s="1"/>
  <c r="AQ43" i="15"/>
  <c r="AP43" i="15"/>
  <c r="AR31" i="15"/>
  <c r="AQ31" i="15"/>
  <c r="AP31" i="15"/>
  <c r="L32" i="15"/>
  <c r="AP32" i="15" s="1"/>
  <c r="N19" i="15"/>
  <c r="L20" i="15"/>
  <c r="AP20" i="15" s="1"/>
  <c r="AP19" i="15"/>
  <c r="AC15" i="12"/>
  <c r="AC18" i="9"/>
  <c r="AQ15" i="14"/>
  <c r="N18" i="12"/>
  <c r="S44" i="14"/>
  <c r="AN31" i="14"/>
  <c r="AQ29" i="14"/>
  <c r="S32" i="11"/>
  <c r="W20" i="11"/>
  <c r="H44" i="11"/>
  <c r="AH19" i="10"/>
  <c r="U44" i="10"/>
  <c r="AH43" i="10"/>
  <c r="AQ41" i="6"/>
  <c r="AK43" i="6"/>
  <c r="AQ27" i="6"/>
  <c r="AC27" i="6"/>
  <c r="Y32" i="6"/>
  <c r="AC28" i="9"/>
  <c r="AC16" i="9"/>
  <c r="AC41" i="9"/>
  <c r="U32" i="12"/>
  <c r="AC40" i="8"/>
  <c r="AP27" i="8"/>
  <c r="AC18" i="7"/>
  <c r="AP18" i="7"/>
  <c r="AH19" i="7"/>
  <c r="AC30" i="4"/>
  <c r="AO31" i="7"/>
  <c r="Y32" i="7"/>
  <c r="AC27" i="7"/>
  <c r="AC30" i="7"/>
  <c r="AK31" i="7"/>
  <c r="N41" i="14"/>
  <c r="AL19" i="11"/>
  <c r="AO31" i="9"/>
  <c r="AQ42" i="11"/>
  <c r="AC41" i="11"/>
  <c r="AC27" i="11"/>
  <c r="Y32" i="11"/>
  <c r="AC16" i="11"/>
  <c r="N41" i="10"/>
  <c r="F44" i="10"/>
  <c r="N28" i="10"/>
  <c r="N28" i="12"/>
  <c r="N39" i="7"/>
  <c r="AR39" i="7" s="1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AN44" i="8" s="1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J44" i="16" s="1"/>
  <c r="AG43" i="14"/>
  <c r="AC39" i="17"/>
  <c r="AP40" i="17"/>
  <c r="W44" i="16"/>
  <c r="W44" i="1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Q27" i="7"/>
  <c r="AQ29" i="16"/>
  <c r="AP28" i="17"/>
  <c r="J32" i="12"/>
  <c r="N28" i="9"/>
  <c r="H20" i="15"/>
  <c r="AL20" i="15" s="1"/>
  <c r="F20" i="11"/>
  <c r="AQ15" i="4"/>
  <c r="N16" i="12"/>
  <c r="J20" i="10"/>
  <c r="AN20" i="10" s="1"/>
  <c r="H20" i="9"/>
  <c r="AL20" i="9" s="1"/>
  <c r="B20" i="10"/>
  <c r="B20" i="6"/>
  <c r="AQ18" i="17"/>
  <c r="AK19" i="4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AH20" i="6" s="1"/>
  <c r="W20" i="6"/>
  <c r="Y44" i="12"/>
  <c r="AQ42" i="12"/>
  <c r="AI43" i="12"/>
  <c r="AM43" i="12"/>
  <c r="AC29" i="12"/>
  <c r="AI31" i="12"/>
  <c r="AC28" i="12"/>
  <c r="AR28" i="12" s="1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D44" i="6"/>
  <c r="B44" i="6"/>
  <c r="AI43" i="6"/>
  <c r="N40" i="6"/>
  <c r="H44" i="6"/>
  <c r="AL44" i="6" s="1"/>
  <c r="N41" i="6"/>
  <c r="D32" i="6"/>
  <c r="H20" i="6"/>
  <c r="AL20" i="6" s="1"/>
  <c r="N18" i="6"/>
  <c r="D20" i="6"/>
  <c r="AR40" i="12"/>
  <c r="H32" i="12"/>
  <c r="AP30" i="12"/>
  <c r="F20" i="12"/>
  <c r="D44" i="9"/>
  <c r="B20" i="9"/>
  <c r="AF20" i="9" s="1"/>
  <c r="F20" i="9"/>
  <c r="H44" i="7"/>
  <c r="AP41" i="7"/>
  <c r="N27" i="7"/>
  <c r="AR27" i="7" s="1"/>
  <c r="AP29" i="7"/>
  <c r="D20" i="7"/>
  <c r="N16" i="7"/>
  <c r="N39" i="4"/>
  <c r="B44" i="4"/>
  <c r="N30" i="4"/>
  <c r="AR30" i="4" s="1"/>
  <c r="B20" i="4"/>
  <c r="U20" i="17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P18" i="14"/>
  <c r="AG19" i="14"/>
  <c r="AK19" i="14"/>
  <c r="AO19" i="14"/>
  <c r="AR17" i="11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L44" i="11"/>
  <c r="AQ40" i="6"/>
  <c r="AQ41" i="9"/>
  <c r="W44" i="9"/>
  <c r="AQ39" i="7"/>
  <c r="AQ40" i="7"/>
  <c r="AJ43" i="7"/>
  <c r="AN43" i="7"/>
  <c r="W44" i="7"/>
  <c r="AP41" i="4"/>
  <c r="AC42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R41" i="6" s="1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R40" i="17"/>
  <c r="AP42" i="10"/>
  <c r="S44" i="6"/>
  <c r="AH44" i="6" s="1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J44" i="7"/>
  <c r="AN44" i="7" s="1"/>
  <c r="N42" i="15"/>
  <c r="B44" i="15"/>
  <c r="AQ40" i="11"/>
  <c r="N39" i="10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N41" i="9"/>
  <c r="F44" i="9"/>
  <c r="AJ44" i="9" s="1"/>
  <c r="N40" i="8"/>
  <c r="AR40" i="8" s="1"/>
  <c r="B44" i="8"/>
  <c r="AN43" i="8"/>
  <c r="AP39" i="4"/>
  <c r="H44" i="16"/>
  <c r="AQ40" i="14"/>
  <c r="F44" i="11"/>
  <c r="N40" i="10"/>
  <c r="AF43" i="10"/>
  <c r="B44" i="12"/>
  <c r="H32" i="7"/>
  <c r="AL32" i="7" s="1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H32" i="11"/>
  <c r="AL32" i="11" s="1"/>
  <c r="N30" i="10"/>
  <c r="J32" i="6"/>
  <c r="AN32" i="6" s="1"/>
  <c r="B32" i="12"/>
  <c r="N27" i="9"/>
  <c r="N30" i="9"/>
  <c r="AR30" i="9" s="1"/>
  <c r="B32" i="9"/>
  <c r="AF32" i="9" s="1"/>
  <c r="J32" i="9"/>
  <c r="AN32" i="9" s="1"/>
  <c r="B32" i="8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H32" i="6"/>
  <c r="N30" i="7"/>
  <c r="F32" i="7"/>
  <c r="AJ32" i="7" s="1"/>
  <c r="AQ29" i="4"/>
  <c r="D32" i="4"/>
  <c r="N29" i="14"/>
  <c r="AR29" i="14" s="1"/>
  <c r="D32" i="14"/>
  <c r="AQ30" i="10"/>
  <c r="B32" i="10"/>
  <c r="N27" i="6"/>
  <c r="AR27" i="6" s="1"/>
  <c r="N29" i="6"/>
  <c r="AM31" i="12"/>
  <c r="H32" i="9"/>
  <c r="N29" i="8"/>
  <c r="AR29" i="8" s="1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D44" i="7"/>
  <c r="AI19" i="4"/>
  <c r="H20" i="4"/>
  <c r="H44" i="4"/>
  <c r="AP39" i="17"/>
  <c r="S20" i="16"/>
  <c r="AP28" i="16"/>
  <c r="N28" i="16"/>
  <c r="AR28" i="16" s="1"/>
  <c r="S20" i="14"/>
  <c r="N17" i="7"/>
  <c r="AR17" i="7" s="1"/>
  <c r="AG43" i="7"/>
  <c r="N15" i="7"/>
  <c r="AR15" i="7" s="1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F44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N29" i="9"/>
  <c r="J32" i="7"/>
  <c r="Q44" i="7"/>
  <c r="N27" i="4"/>
  <c r="AO31" i="17"/>
  <c r="AC16" i="15"/>
  <c r="AP17" i="14"/>
  <c r="AP42" i="14"/>
  <c r="N42" i="14"/>
  <c r="AR42" i="14" s="1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AR30" i="12" s="1"/>
  <c r="J20" i="7"/>
  <c r="AN20" i="7" s="1"/>
  <c r="Q32" i="7"/>
  <c r="N15" i="4"/>
  <c r="N29" i="4"/>
  <c r="AQ28" i="17"/>
  <c r="AG31" i="16"/>
  <c r="AP40" i="16"/>
  <c r="AI31" i="11"/>
  <c r="D32" i="11"/>
  <c r="AG43" i="11"/>
  <c r="AQ28" i="4"/>
  <c r="S32" i="4"/>
  <c r="AJ31" i="4"/>
  <c r="AC28" i="17"/>
  <c r="AR28" i="17" s="1"/>
  <c r="W32" i="17"/>
  <c r="AR27" i="16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H32" i="16" s="1"/>
  <c r="AC39" i="15"/>
  <c r="AP39" i="15"/>
  <c r="B20" i="14"/>
  <c r="AK43" i="11"/>
  <c r="AP41" i="6"/>
  <c r="AQ41" i="12"/>
  <c r="N41" i="12"/>
  <c r="AQ16" i="8"/>
  <c r="N16" i="8"/>
  <c r="AR16" i="8" s="1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O31" i="12"/>
  <c r="AQ16" i="9"/>
  <c r="N16" i="9"/>
  <c r="AP39" i="8"/>
  <c r="N39" i="8"/>
  <c r="AR39" i="8" s="1"/>
  <c r="D44" i="17"/>
  <c r="AH44" i="17" s="1"/>
  <c r="D44" i="15"/>
  <c r="AN32" i="10"/>
  <c r="AP39" i="10"/>
  <c r="Q44" i="10"/>
  <c r="AQ16" i="12"/>
  <c r="AC16" i="12"/>
  <c r="AP27" i="17"/>
  <c r="AF31" i="17"/>
  <c r="AP41" i="17"/>
  <c r="J20" i="16"/>
  <c r="Q32" i="16"/>
  <c r="AC32" i="16" s="1"/>
  <c r="AP27" i="15"/>
  <c r="AF31" i="15"/>
  <c r="AP41" i="15"/>
  <c r="J20" i="14"/>
  <c r="AN20" i="14" s="1"/>
  <c r="Q32" i="14"/>
  <c r="AC32" i="14" s="1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H44" i="15"/>
  <c r="N16" i="14"/>
  <c r="N30" i="14"/>
  <c r="D44" i="14"/>
  <c r="AH44" i="14" s="1"/>
  <c r="AP17" i="11"/>
  <c r="AP30" i="11"/>
  <c r="N30" i="11"/>
  <c r="AR30" i="11" s="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J44" i="17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K19" i="12"/>
  <c r="AH19" i="8"/>
  <c r="D20" i="17"/>
  <c r="H32" i="17"/>
  <c r="N18" i="16"/>
  <c r="D20" i="15"/>
  <c r="H32" i="15"/>
  <c r="AL32" i="15" s="1"/>
  <c r="N40" i="15"/>
  <c r="N18" i="14"/>
  <c r="AR18" i="14" s="1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P42" i="11"/>
  <c r="N42" i="11"/>
  <c r="U32" i="6"/>
  <c r="AO43" i="9"/>
  <c r="J44" i="9"/>
  <c r="AL31" i="8"/>
  <c r="D44" i="16"/>
  <c r="Q44" i="14"/>
  <c r="AP16" i="11"/>
  <c r="N16" i="11"/>
  <c r="AQ18" i="11"/>
  <c r="AP28" i="11"/>
  <c r="U32" i="10"/>
  <c r="N17" i="6"/>
  <c r="F32" i="6"/>
  <c r="AF31" i="16"/>
  <c r="N15" i="14"/>
  <c r="AF31" i="14"/>
  <c r="AC18" i="11"/>
  <c r="AP18" i="11"/>
  <c r="B32" i="11"/>
  <c r="B44" i="11"/>
  <c r="AP29" i="10"/>
  <c r="N29" i="10"/>
  <c r="F44" i="6"/>
  <c r="AQ42" i="9"/>
  <c r="N42" i="9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P27" i="12"/>
  <c r="N29" i="12"/>
  <c r="AR29" i="12" s="1"/>
  <c r="AF31" i="12"/>
  <c r="AP41" i="12"/>
  <c r="AP27" i="9"/>
  <c r="AP30" i="9"/>
  <c r="AP16" i="8"/>
  <c r="N18" i="8"/>
  <c r="AP30" i="8"/>
  <c r="D32" i="10"/>
  <c r="H44" i="10"/>
  <c r="N16" i="6"/>
  <c r="N30" i="6"/>
  <c r="AR30" i="6" s="1"/>
  <c r="D32" i="12"/>
  <c r="H44" i="12"/>
  <c r="AL44" i="12" s="1"/>
  <c r="AP17" i="9"/>
  <c r="AF31" i="9"/>
  <c r="N27" i="8"/>
  <c r="AR27" i="8" s="1"/>
  <c r="N41" i="8"/>
  <c r="AF43" i="8"/>
  <c r="Q20" i="11"/>
  <c r="N39" i="11"/>
  <c r="N17" i="10"/>
  <c r="AR17" i="10" s="1"/>
  <c r="AF19" i="10"/>
  <c r="F32" i="10"/>
  <c r="J44" i="10"/>
  <c r="AN44" i="10" s="1"/>
  <c r="Q20" i="6"/>
  <c r="N39" i="6"/>
  <c r="N17" i="12"/>
  <c r="AF19" i="12"/>
  <c r="F32" i="12"/>
  <c r="J44" i="12"/>
  <c r="AN44" i="12" s="1"/>
  <c r="D32" i="9"/>
  <c r="AH32" i="9" s="1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N44" i="17" l="1"/>
  <c r="AJ32" i="17"/>
  <c r="AR30" i="17"/>
  <c r="AR16" i="17"/>
  <c r="AH20" i="17"/>
  <c r="AC20" i="17"/>
  <c r="AN32" i="17"/>
  <c r="AL44" i="16"/>
  <c r="AR16" i="16"/>
  <c r="AR40" i="16"/>
  <c r="AR41" i="15"/>
  <c r="AL44" i="15"/>
  <c r="AN32" i="15"/>
  <c r="AH32" i="15"/>
  <c r="AF20" i="15"/>
  <c r="AJ20" i="15"/>
  <c r="AR43" i="15"/>
  <c r="AR16" i="15"/>
  <c r="AR19" i="15"/>
  <c r="AF44" i="4"/>
  <c r="AR42" i="4"/>
  <c r="AR17" i="4"/>
  <c r="AH32" i="14"/>
  <c r="AR16" i="14"/>
  <c r="AJ44" i="11"/>
  <c r="AR29" i="11"/>
  <c r="AR27" i="11"/>
  <c r="AH32" i="11"/>
  <c r="AC32" i="10"/>
  <c r="AR29" i="10"/>
  <c r="AJ20" i="10"/>
  <c r="AJ44" i="6"/>
  <c r="AR39" i="6"/>
  <c r="AJ32" i="12"/>
  <c r="AR27" i="12"/>
  <c r="AR15" i="12"/>
  <c r="AR42" i="9"/>
  <c r="AN44" i="9"/>
  <c r="AR41" i="9"/>
  <c r="AR16" i="9"/>
  <c r="AR41" i="8"/>
  <c r="AR42" i="8"/>
  <c r="AJ20" i="8"/>
  <c r="AR18" i="8"/>
  <c r="AR28" i="7"/>
  <c r="AR18" i="7"/>
  <c r="AF20" i="4"/>
  <c r="AR40" i="14"/>
  <c r="N32" i="14"/>
  <c r="AR28" i="10"/>
  <c r="AL44" i="7"/>
  <c r="AR30" i="14"/>
  <c r="AR41" i="11"/>
  <c r="AR42" i="11"/>
  <c r="AJ20" i="11"/>
  <c r="AR18" i="11"/>
  <c r="AF32" i="10"/>
  <c r="AR39" i="10"/>
  <c r="AC44" i="10"/>
  <c r="AH44" i="10"/>
  <c r="AR28" i="6"/>
  <c r="AF32" i="12"/>
  <c r="AR27" i="9"/>
  <c r="AH20" i="9"/>
  <c r="AR17" i="12"/>
  <c r="AF32" i="8"/>
  <c r="AR41" i="7"/>
  <c r="AR30" i="7"/>
  <c r="AC32" i="7"/>
  <c r="AN32" i="7"/>
  <c r="AL32" i="4"/>
  <c r="AH20" i="7"/>
  <c r="AR39" i="4"/>
  <c r="AR17" i="14"/>
  <c r="AN32" i="11"/>
  <c r="AR16" i="11"/>
  <c r="AR41" i="10"/>
  <c r="AH32" i="6"/>
  <c r="AC32" i="11"/>
  <c r="AR28" i="11"/>
  <c r="AR30" i="10"/>
  <c r="AF20" i="10"/>
  <c r="AR18" i="6"/>
  <c r="AR16" i="12"/>
  <c r="AJ20" i="12"/>
  <c r="AL32" i="9"/>
  <c r="AL44" i="8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R20" i="9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32" i="14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<sst xmlns="http://schemas.openxmlformats.org/spreadsheetml/2006/main" count="3300" uniqueCount="40">
  <si>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</si>
  <si>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</si>
  <si>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</si>
  <si>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</si>
  <si>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</si>
  <si>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</si>
  <si>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</si>
  <si>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</si>
  <si>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</si>
  <si>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</si>
  <si>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</si>
  <si>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</si>
  <si>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</si>
  <si>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</si>
  <si>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</si>
  <si>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</si>
  <si>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</si>
  <si>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</si>
  <si>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</si>
  <si>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</si>
  <si>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</si>
  <si>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</si>
  <si>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</si>
  <si>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</si>
  <si>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</si>
  <si>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</si>
  <si>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</si>
  <si>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</si>
  <si>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</si>
  <si>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</si>
  <si>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</si>
  <si>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</si>
  <si>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</si>
  <si>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</si>
  <si>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</si>
  <si>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</si>
  <si>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</si>
  <si>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</si>
  <si>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2009 T3</t>
  </si>
  <si>
    <t>Matriz Hussmanns, estado de Quintana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</si>
</sst>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7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11613644.999999998</v>
      </c>
      <c r="C15" s="2"/>
      <c r="D15" s="2">
        <v>2481672</v>
      </c>
      <c r="E15" s="2"/>
      <c r="F15" s="2">
        <v>4774810</v>
      </c>
      <c r="G15" s="2"/>
      <c r="H15" s="2">
        <v>11006640.000000002</v>
      </c>
      <c r="I15" s="2"/>
      <c r="J15" s="2">
        <v>0</v>
      </c>
      <c r="K15" s="2"/>
      <c r="L15" s="1">
        <f t="shared" ref="L15:M18" si="0">B15+D15+F15+H15+J15</f>
        <v>29876767</v>
      </c>
      <c r="M15" s="14">
        <f t="shared" si="0"/>
        <v>0</v>
      </c>
      <c r="N15" s="12">
        <f>L15+M15</f>
        <v>29876767</v>
      </c>
      <c r="P15" s="3" t="s">
        <v>12</v>
      </c>
      <c r="Q15" s="2">
        <v>2464</v>
      </c>
      <c r="R15" s="2">
        <v>0</v>
      </c>
      <c r="S15" s="2">
        <v>476</v>
      </c>
      <c r="T15" s="2">
        <v>0</v>
      </c>
      <c r="U15" s="2">
        <v>741</v>
      </c>
      <c r="V15" s="2">
        <v>0</v>
      </c>
      <c r="W15" s="2">
        <v>3013</v>
      </c>
      <c r="X15" s="2">
        <v>0</v>
      </c>
      <c r="Y15" s="2">
        <v>157</v>
      </c>
      <c r="Z15" s="2">
        <v>0</v>
      </c>
      <c r="AA15" s="1">
        <f t="shared" ref="AA15:AB18" si="1">Q15+S15+U15+W15+Y15</f>
        <v>6851</v>
      </c>
      <c r="AB15" s="14">
        <f t="shared" si="1"/>
        <v>0</v>
      </c>
      <c r="AC15" s="12">
        <f>AA15+AB15</f>
        <v>6851</v>
      </c>
      <c r="AE15" s="3" t="s">
        <v>12</v>
      </c>
      <c r="AF15" s="2">
        <f t="shared" ref="AF15:AR18" si="2">IFERROR(B15/Q15, "N.A.")</f>
        <v>4713.3299512987005</v>
      </c>
      <c r="AG15" s="2" t="str">
        <f t="shared" si="2"/>
        <v>N.A.</v>
      </c>
      <c r="AH15" s="2">
        <f t="shared" si="2"/>
        <v>5213.5966386554619</v>
      </c>
      <c r="AI15" s="2" t="str">
        <f t="shared" si="2"/>
        <v>N.A.</v>
      </c>
      <c r="AJ15" s="2">
        <f t="shared" si="2"/>
        <v>6443.7381916329286</v>
      </c>
      <c r="AK15" s="2" t="str">
        <f t="shared" si="2"/>
        <v>N.A.</v>
      </c>
      <c r="AL15" s="2">
        <f t="shared" si="2"/>
        <v>3653.0501161632928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4360.9351919427818</v>
      </c>
      <c r="AQ15" s="16" t="str">
        <f t="shared" si="2"/>
        <v>N.A.</v>
      </c>
      <c r="AR15" s="12">
        <f t="shared" si="2"/>
        <v>4360.9351919427818</v>
      </c>
    </row>
    <row r="16" spans="1:44" ht="15" customHeight="1" thickBot="1" x14ac:dyDescent="0.3">
      <c r="A16" s="3" t="s">
        <v>13</v>
      </c>
      <c r="B16" s="2">
        <v>1675280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1675280</v>
      </c>
      <c r="M16" s="14">
        <f t="shared" si="0"/>
        <v>0</v>
      </c>
      <c r="N16" s="12">
        <f>L16+M16</f>
        <v>1675280</v>
      </c>
      <c r="P16" s="3" t="s">
        <v>13</v>
      </c>
      <c r="Q16" s="2">
        <v>664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664</v>
      </c>
      <c r="AB16" s="14">
        <f t="shared" si="1"/>
        <v>0</v>
      </c>
      <c r="AC16" s="12">
        <f>AA16+AB16</f>
        <v>664</v>
      </c>
      <c r="AE16" s="3" t="s">
        <v>13</v>
      </c>
      <c r="AF16" s="2">
        <f t="shared" si="2"/>
        <v>2523.0120481927711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2523.0120481927711</v>
      </c>
      <c r="AQ16" s="16" t="str">
        <f t="shared" si="2"/>
        <v>N.A.</v>
      </c>
      <c r="AR16" s="12">
        <f t="shared" si="2"/>
        <v>2523.0120481927711</v>
      </c>
    </row>
    <row r="17" spans="1:44" ht="15" customHeight="1" thickBot="1" x14ac:dyDescent="0.3">
      <c r="A17" s="3" t="s">
        <v>14</v>
      </c>
      <c r="B17" s="2">
        <v>17628082.000000004</v>
      </c>
      <c r="C17" s="2">
        <v>64951909.999999978</v>
      </c>
      <c r="D17" s="2">
        <v>2809920</v>
      </c>
      <c r="E17" s="2">
        <v>1536800</v>
      </c>
      <c r="F17" s="2"/>
      <c r="G17" s="2">
        <v>2609250</v>
      </c>
      <c r="H17" s="2"/>
      <c r="I17" s="2">
        <v>5126010</v>
      </c>
      <c r="J17" s="2">
        <v>0</v>
      </c>
      <c r="K17" s="2"/>
      <c r="L17" s="1">
        <f t="shared" si="0"/>
        <v>20438002.000000004</v>
      </c>
      <c r="M17" s="14">
        <f t="shared" si="0"/>
        <v>74223969.99999997</v>
      </c>
      <c r="N17" s="12">
        <f>L17+M17</f>
        <v>94661971.99999997</v>
      </c>
      <c r="P17" s="3" t="s">
        <v>14</v>
      </c>
      <c r="Q17" s="2">
        <v>4088</v>
      </c>
      <c r="R17" s="2">
        <v>10938</v>
      </c>
      <c r="S17" s="2">
        <v>577</v>
      </c>
      <c r="T17" s="2">
        <v>260</v>
      </c>
      <c r="U17" s="2">
        <v>0</v>
      </c>
      <c r="V17" s="2">
        <v>578</v>
      </c>
      <c r="W17" s="2">
        <v>0</v>
      </c>
      <c r="X17" s="2">
        <v>805</v>
      </c>
      <c r="Y17" s="2">
        <v>621</v>
      </c>
      <c r="Z17" s="2">
        <v>0</v>
      </c>
      <c r="AA17" s="1">
        <f t="shared" si="1"/>
        <v>5286</v>
      </c>
      <c r="AB17" s="14">
        <f t="shared" si="1"/>
        <v>12581</v>
      </c>
      <c r="AC17" s="12">
        <f>AA17+AB17</f>
        <v>17867</v>
      </c>
      <c r="AE17" s="3" t="s">
        <v>14</v>
      </c>
      <c r="AF17" s="2">
        <f t="shared" si="2"/>
        <v>4312.1531311154604</v>
      </c>
      <c r="AG17" s="2">
        <f t="shared" si="2"/>
        <v>5938.1888827939274</v>
      </c>
      <c r="AH17" s="2">
        <f t="shared" si="2"/>
        <v>4869.8786828422881</v>
      </c>
      <c r="AI17" s="2">
        <f t="shared" si="2"/>
        <v>5910.7692307692305</v>
      </c>
      <c r="AJ17" s="2" t="str">
        <f t="shared" si="2"/>
        <v>N.A.</v>
      </c>
      <c r="AK17" s="2">
        <f t="shared" si="2"/>
        <v>4514.2733564013843</v>
      </c>
      <c r="AL17" s="2" t="str">
        <f t="shared" si="2"/>
        <v>N.A.</v>
      </c>
      <c r="AM17" s="2">
        <f t="shared" si="2"/>
        <v>6367.7142857142853</v>
      </c>
      <c r="AN17" s="2">
        <f t="shared" si="2"/>
        <v>0</v>
      </c>
      <c r="AO17" s="2" t="str">
        <f t="shared" si="2"/>
        <v>N.A.</v>
      </c>
      <c r="AP17" s="15">
        <f t="shared" si="2"/>
        <v>3866.4400302686349</v>
      </c>
      <c r="AQ17" s="16">
        <f t="shared" si="2"/>
        <v>5899.6876241952123</v>
      </c>
      <c r="AR17" s="12">
        <f t="shared" si="2"/>
        <v>5298.145855487769</v>
      </c>
    </row>
    <row r="18" spans="1:44" ht="15" customHeight="1" thickBot="1" x14ac:dyDescent="0.3">
      <c r="A18" s="3" t="s">
        <v>15</v>
      </c>
      <c r="B18" s="2">
        <v>1260072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1260072</v>
      </c>
      <c r="M18" s="14">
        <f t="shared" si="0"/>
        <v>0</v>
      </c>
      <c r="N18" s="12">
        <f>L18+M18</f>
        <v>1260072</v>
      </c>
      <c r="P18" s="3" t="s">
        <v>15</v>
      </c>
      <c r="Q18" s="2">
        <v>264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264</v>
      </c>
      <c r="AB18" s="14">
        <f t="shared" si="1"/>
        <v>0</v>
      </c>
      <c r="AC18" s="18">
        <f>AA18+AB18</f>
        <v>264</v>
      </c>
      <c r="AE18" s="3" t="s">
        <v>15</v>
      </c>
      <c r="AF18" s="2">
        <f t="shared" si="2"/>
        <v>4773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4773</v>
      </c>
      <c r="AQ18" s="16" t="str">
        <f t="shared" si="2"/>
        <v>N.A.</v>
      </c>
      <c r="AR18" s="12">
        <f t="shared" si="2"/>
        <v>4773</v>
      </c>
    </row>
    <row r="19" spans="1:44" ht="15" customHeight="1" thickBot="1" x14ac:dyDescent="0.3">
      <c r="A19" s="4" t="s">
        <v>16</v>
      </c>
      <c r="B19" s="2">
        <v>32177079.000000022</v>
      </c>
      <c r="C19" s="2">
        <v>64951909.999999978</v>
      </c>
      <c r="D19" s="2">
        <v>5291591.9999999991</v>
      </c>
      <c r="E19" s="2">
        <v>1536800</v>
      </c>
      <c r="F19" s="2">
        <v>4774810</v>
      </c>
      <c r="G19" s="2">
        <v>2609250</v>
      </c>
      <c r="H19" s="2">
        <v>11006640.000000002</v>
      </c>
      <c r="I19" s="2">
        <v>5126010</v>
      </c>
      <c r="J19" s="2">
        <v>0</v>
      </c>
      <c r="K19" s="2"/>
      <c r="L19" s="1">
        <f t="shared" ref="L19" si="3">B19+D19+F19+H19+J19</f>
        <v>53250121.000000022</v>
      </c>
      <c r="M19" s="14">
        <f t="shared" ref="M19" si="4">C19+E19+G19+I19+K19</f>
        <v>74223969.99999997</v>
      </c>
      <c r="N19" s="18">
        <f>L19+M19</f>
        <v>127474091</v>
      </c>
      <c r="P19" s="4" t="s">
        <v>16</v>
      </c>
      <c r="Q19" s="2">
        <v>7480</v>
      </c>
      <c r="R19" s="2">
        <v>10938</v>
      </c>
      <c r="S19" s="2">
        <v>1053</v>
      </c>
      <c r="T19" s="2">
        <v>260</v>
      </c>
      <c r="U19" s="2">
        <v>741</v>
      </c>
      <c r="V19" s="2">
        <v>578</v>
      </c>
      <c r="W19" s="2">
        <v>3013</v>
      </c>
      <c r="X19" s="2">
        <v>805</v>
      </c>
      <c r="Y19" s="2">
        <v>778</v>
      </c>
      <c r="Z19" s="2">
        <v>0</v>
      </c>
      <c r="AA19" s="1">
        <f t="shared" ref="AA19" si="5">Q19+S19+U19+W19+Y19</f>
        <v>13065</v>
      </c>
      <c r="AB19" s="14">
        <f t="shared" ref="AB19" si="6">R19+T19+V19+X19+Z19</f>
        <v>12581</v>
      </c>
      <c r="AC19" s="12">
        <f>AA19+AB19</f>
        <v>25646</v>
      </c>
      <c r="AE19" s="4" t="s">
        <v>16</v>
      </c>
      <c r="AF19" s="2">
        <f t="shared" ref="AF19:AO19" si="7">IFERROR(B19/Q19, "N.A.")</f>
        <v>4301.7485294117678</v>
      </c>
      <c r="AG19" s="2">
        <f t="shared" si="7"/>
        <v>5938.1888827939274</v>
      </c>
      <c r="AH19" s="2">
        <f t="shared" si="7"/>
        <v>5025.2535612535603</v>
      </c>
      <c r="AI19" s="2">
        <f t="shared" si="7"/>
        <v>5910.7692307692305</v>
      </c>
      <c r="AJ19" s="2">
        <f t="shared" si="7"/>
        <v>6443.7381916329286</v>
      </c>
      <c r="AK19" s="2">
        <f t="shared" si="7"/>
        <v>4514.2733564013843</v>
      </c>
      <c r="AL19" s="2">
        <f t="shared" si="7"/>
        <v>3653.0501161632928</v>
      </c>
      <c r="AM19" s="2">
        <f t="shared" si="7"/>
        <v>6367.7142857142853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4075.7842326827417</v>
      </c>
      <c r="AQ19" s="16">
        <f t="shared" ref="AQ19" si="9">IFERROR(M19/AB19, "N.A.")</f>
        <v>5899.6876241952123</v>
      </c>
      <c r="AR19" s="12">
        <f t="shared" ref="AR19" si="10">IFERROR(N19/AC19, "N.A.")</f>
        <v>4970.5252670981827</v>
      </c>
    </row>
    <row r="20" spans="1:44" ht="15" customHeight="1" thickBot="1" x14ac:dyDescent="0.3">
      <c r="A20" s="5" t="s">
        <v>0</v>
      </c>
      <c r="B20" s="48">
        <f>B19+C19</f>
        <v>97128989</v>
      </c>
      <c r="C20" s="49"/>
      <c r="D20" s="48">
        <f>D19+E19</f>
        <v>6828391.9999999991</v>
      </c>
      <c r="E20" s="49"/>
      <c r="F20" s="48">
        <f>F19+G19</f>
        <v>7384060</v>
      </c>
      <c r="G20" s="49"/>
      <c r="H20" s="48">
        <f>H19+I19</f>
        <v>16132650.000000002</v>
      </c>
      <c r="I20" s="49"/>
      <c r="J20" s="48">
        <f>J19+K19</f>
        <v>0</v>
      </c>
      <c r="K20" s="49"/>
      <c r="L20" s="48">
        <f>L19+M19</f>
        <v>127474091</v>
      </c>
      <c r="M20" s="50"/>
      <c r="N20" s="19">
        <f>B20+D20+F20+H20+J20</f>
        <v>127474091</v>
      </c>
      <c r="P20" s="5" t="s">
        <v>0</v>
      </c>
      <c r="Q20" s="48">
        <f>Q19+R19</f>
        <v>18418</v>
      </c>
      <c r="R20" s="49"/>
      <c r="S20" s="48">
        <f>S19+T19</f>
        <v>1313</v>
      </c>
      <c r="T20" s="49"/>
      <c r="U20" s="48">
        <f>U19+V19</f>
        <v>1319</v>
      </c>
      <c r="V20" s="49"/>
      <c r="W20" s="48">
        <f>W19+X19</f>
        <v>3818</v>
      </c>
      <c r="X20" s="49"/>
      <c r="Y20" s="48">
        <f>Y19+Z19</f>
        <v>778</v>
      </c>
      <c r="Z20" s="49"/>
      <c r="AA20" s="48">
        <f>AA19+AB19</f>
        <v>25646</v>
      </c>
      <c r="AB20" s="49"/>
      <c r="AC20" s="20">
        <f>Q20+S20+U20+W20+Y20</f>
        <v>25646</v>
      </c>
      <c r="AE20" s="5" t="s">
        <v>0</v>
      </c>
      <c r="AF20" s="28">
        <f>IFERROR(B20/Q20,"N.A.")</f>
        <v>5273.5904549896841</v>
      </c>
      <c r="AG20" s="29"/>
      <c r="AH20" s="28">
        <f>IFERROR(D20/S20,"N.A.")</f>
        <v>5200.6031987814158</v>
      </c>
      <c r="AI20" s="29"/>
      <c r="AJ20" s="28">
        <f>IFERROR(F20/U20,"N.A.")</f>
        <v>5598.2259287338893</v>
      </c>
      <c r="AK20" s="29"/>
      <c r="AL20" s="28">
        <f>IFERROR(H20/W20,"N.A.")</f>
        <v>4225.4190675746468</v>
      </c>
      <c r="AM20" s="29"/>
      <c r="AN20" s="28">
        <f>IFERROR(J20/Y20,"N.A.")</f>
        <v>0</v>
      </c>
      <c r="AO20" s="29"/>
      <c r="AP20" s="28">
        <f>IFERROR(L20/AA20,"N.A.")</f>
        <v>4970.5252670981827</v>
      </c>
      <c r="AQ20" s="29"/>
      <c r="AR20" s="17">
        <f>IFERROR(N20/AC20, "N.A.")</f>
        <v>4970.5252670981827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10963485.000000002</v>
      </c>
      <c r="C27" s="2"/>
      <c r="D27" s="2">
        <v>2481672</v>
      </c>
      <c r="E27" s="2"/>
      <c r="F27" s="2">
        <v>4774810</v>
      </c>
      <c r="G27" s="2"/>
      <c r="H27" s="2">
        <v>8453320</v>
      </c>
      <c r="I27" s="2"/>
      <c r="J27" s="2">
        <v>0</v>
      </c>
      <c r="K27" s="2"/>
      <c r="L27" s="1">
        <f t="shared" ref="L27:M30" si="11">B27+D27+F27+H27+J27</f>
        <v>26673287</v>
      </c>
      <c r="M27" s="14">
        <f t="shared" si="11"/>
        <v>0</v>
      </c>
      <c r="N27" s="12">
        <f>L27+M27</f>
        <v>26673287</v>
      </c>
      <c r="P27" s="3" t="s">
        <v>12</v>
      </c>
      <c r="Q27" s="2">
        <v>2248</v>
      </c>
      <c r="R27" s="2">
        <v>0</v>
      </c>
      <c r="S27" s="2">
        <v>476</v>
      </c>
      <c r="T27" s="2">
        <v>0</v>
      </c>
      <c r="U27" s="2">
        <v>741</v>
      </c>
      <c r="V27" s="2">
        <v>0</v>
      </c>
      <c r="W27" s="2">
        <v>1965</v>
      </c>
      <c r="X27" s="2">
        <v>0</v>
      </c>
      <c r="Y27" s="2">
        <v>157</v>
      </c>
      <c r="Z27" s="2">
        <v>0</v>
      </c>
      <c r="AA27" s="1">
        <f t="shared" ref="AA27:AB30" si="12">Q27+S27+U27+W27+Y27</f>
        <v>5587</v>
      </c>
      <c r="AB27" s="14">
        <f t="shared" si="12"/>
        <v>0</v>
      </c>
      <c r="AC27" s="12">
        <f>AA27+AB27</f>
        <v>5587</v>
      </c>
      <c r="AE27" s="3" t="s">
        <v>12</v>
      </c>
      <c r="AF27" s="2">
        <f t="shared" ref="AF27:AR30" si="13">IFERROR(B27/Q27, "N.A.")</f>
        <v>4876.9951067615666</v>
      </c>
      <c r="AG27" s="2" t="str">
        <f t="shared" si="13"/>
        <v>N.A.</v>
      </c>
      <c r="AH27" s="2">
        <f t="shared" si="13"/>
        <v>5213.5966386554619</v>
      </c>
      <c r="AI27" s="2" t="str">
        <f t="shared" si="13"/>
        <v>N.A.</v>
      </c>
      <c r="AJ27" s="2">
        <f t="shared" si="13"/>
        <v>6443.7381916329286</v>
      </c>
      <c r="AK27" s="2" t="str">
        <f t="shared" si="13"/>
        <v>N.A.</v>
      </c>
      <c r="AL27" s="2">
        <f t="shared" si="13"/>
        <v>4301.9440203562344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4774.1698586003222</v>
      </c>
      <c r="AQ27" s="16" t="str">
        <f t="shared" si="13"/>
        <v>N.A.</v>
      </c>
      <c r="AR27" s="12">
        <f t="shared" si="13"/>
        <v>4774.1698586003222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>
        <v>12100170</v>
      </c>
      <c r="C29" s="2">
        <v>45885610</v>
      </c>
      <c r="D29" s="2">
        <v>2809920</v>
      </c>
      <c r="E29" s="2">
        <v>1536800</v>
      </c>
      <c r="F29" s="2"/>
      <c r="G29" s="2">
        <v>1076600</v>
      </c>
      <c r="H29" s="2"/>
      <c r="I29" s="2">
        <v>5126010</v>
      </c>
      <c r="J29" s="2">
        <v>0</v>
      </c>
      <c r="K29" s="2"/>
      <c r="L29" s="1">
        <f t="shared" si="11"/>
        <v>14910090</v>
      </c>
      <c r="M29" s="14">
        <f t="shared" si="11"/>
        <v>53625020</v>
      </c>
      <c r="N29" s="12">
        <f>L29+M29</f>
        <v>68535110</v>
      </c>
      <c r="P29" s="3" t="s">
        <v>14</v>
      </c>
      <c r="Q29" s="2">
        <v>2329</v>
      </c>
      <c r="R29" s="2">
        <v>7370</v>
      </c>
      <c r="S29" s="2">
        <v>577</v>
      </c>
      <c r="T29" s="2">
        <v>260</v>
      </c>
      <c r="U29" s="2">
        <v>0</v>
      </c>
      <c r="V29" s="2">
        <v>356</v>
      </c>
      <c r="W29" s="2">
        <v>0</v>
      </c>
      <c r="X29" s="2">
        <v>805</v>
      </c>
      <c r="Y29" s="2">
        <v>265</v>
      </c>
      <c r="Z29" s="2">
        <v>0</v>
      </c>
      <c r="AA29" s="1">
        <f t="shared" si="12"/>
        <v>3171</v>
      </c>
      <c r="AB29" s="14">
        <f t="shared" si="12"/>
        <v>8791</v>
      </c>
      <c r="AC29" s="12">
        <f>AA29+AB29</f>
        <v>11962</v>
      </c>
      <c r="AE29" s="3" t="s">
        <v>14</v>
      </c>
      <c r="AF29" s="2">
        <f t="shared" si="13"/>
        <v>5195.4358093602405</v>
      </c>
      <c r="AG29" s="2">
        <f t="shared" si="13"/>
        <v>6225.9986431478965</v>
      </c>
      <c r="AH29" s="2">
        <f t="shared" si="13"/>
        <v>4869.8786828422881</v>
      </c>
      <c r="AI29" s="2">
        <f t="shared" si="13"/>
        <v>5910.7692307692305</v>
      </c>
      <c r="AJ29" s="2" t="str">
        <f t="shared" si="13"/>
        <v>N.A.</v>
      </c>
      <c r="AK29" s="2">
        <f t="shared" si="13"/>
        <v>3024.1573033707864</v>
      </c>
      <c r="AL29" s="2" t="str">
        <f t="shared" si="13"/>
        <v>N.A.</v>
      </c>
      <c r="AM29" s="2">
        <f t="shared" si="13"/>
        <v>6367.7142857142853</v>
      </c>
      <c r="AN29" s="2">
        <f t="shared" si="13"/>
        <v>0</v>
      </c>
      <c r="AO29" s="2" t="str">
        <f t="shared" si="13"/>
        <v>N.A.</v>
      </c>
      <c r="AP29" s="15">
        <f t="shared" si="13"/>
        <v>4702.0151371807005</v>
      </c>
      <c r="AQ29" s="16">
        <f t="shared" si="13"/>
        <v>6099.9908997838702</v>
      </c>
      <c r="AR29" s="12">
        <f t="shared" si="13"/>
        <v>5729.4022738672465</v>
      </c>
    </row>
    <row r="30" spans="1:44" ht="15" customHeight="1" thickBot="1" x14ac:dyDescent="0.3">
      <c r="A30" s="3" t="s">
        <v>15</v>
      </c>
      <c r="B30" s="2">
        <v>1260072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1260072</v>
      </c>
      <c r="M30" s="14">
        <f t="shared" si="11"/>
        <v>0</v>
      </c>
      <c r="N30" s="12">
        <f>L30+M30</f>
        <v>1260072</v>
      </c>
      <c r="P30" s="3" t="s">
        <v>15</v>
      </c>
      <c r="Q30" s="2">
        <v>264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264</v>
      </c>
      <c r="AB30" s="14">
        <f t="shared" si="12"/>
        <v>0</v>
      </c>
      <c r="AC30" s="18">
        <f>AA30+AB30</f>
        <v>264</v>
      </c>
      <c r="AE30" s="3" t="s">
        <v>15</v>
      </c>
      <c r="AF30" s="2">
        <f t="shared" si="13"/>
        <v>4773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4773</v>
      </c>
      <c r="AQ30" s="16" t="str">
        <f t="shared" si="13"/>
        <v>N.A.</v>
      </c>
      <c r="AR30" s="12">
        <f t="shared" si="13"/>
        <v>4773</v>
      </c>
    </row>
    <row r="31" spans="1:44" ht="15" customHeight="1" thickBot="1" x14ac:dyDescent="0.3">
      <c r="A31" s="4" t="s">
        <v>16</v>
      </c>
      <c r="B31" s="2">
        <v>24323727.000000004</v>
      </c>
      <c r="C31" s="2">
        <v>45885610</v>
      </c>
      <c r="D31" s="2">
        <v>5291591.9999999991</v>
      </c>
      <c r="E31" s="2">
        <v>1536800</v>
      </c>
      <c r="F31" s="2">
        <v>4774810</v>
      </c>
      <c r="G31" s="2">
        <v>1076600</v>
      </c>
      <c r="H31" s="2">
        <v>8453320</v>
      </c>
      <c r="I31" s="2">
        <v>5126010</v>
      </c>
      <c r="J31" s="2">
        <v>0</v>
      </c>
      <c r="K31" s="2"/>
      <c r="L31" s="1">
        <f t="shared" ref="L31" si="14">B31+D31+F31+H31+J31</f>
        <v>42843449</v>
      </c>
      <c r="M31" s="14">
        <f t="shared" ref="M31" si="15">C31+E31+G31+I31+K31</f>
        <v>53625020</v>
      </c>
      <c r="N31" s="18">
        <f>L31+M31</f>
        <v>96468469</v>
      </c>
      <c r="P31" s="4" t="s">
        <v>16</v>
      </c>
      <c r="Q31" s="2">
        <v>4841</v>
      </c>
      <c r="R31" s="2">
        <v>7370</v>
      </c>
      <c r="S31" s="2">
        <v>1053</v>
      </c>
      <c r="T31" s="2">
        <v>260</v>
      </c>
      <c r="U31" s="2">
        <v>741</v>
      </c>
      <c r="V31" s="2">
        <v>356</v>
      </c>
      <c r="W31" s="2">
        <v>1965</v>
      </c>
      <c r="X31" s="2">
        <v>805</v>
      </c>
      <c r="Y31" s="2">
        <v>422</v>
      </c>
      <c r="Z31" s="2">
        <v>0</v>
      </c>
      <c r="AA31" s="1">
        <f t="shared" ref="AA31" si="16">Q31+S31+U31+W31+Y31</f>
        <v>9022</v>
      </c>
      <c r="AB31" s="14">
        <f t="shared" ref="AB31" si="17">R31+T31+V31+X31+Z31</f>
        <v>8791</v>
      </c>
      <c r="AC31" s="12">
        <f>AA31+AB31</f>
        <v>17813</v>
      </c>
      <c r="AE31" s="4" t="s">
        <v>16</v>
      </c>
      <c r="AF31" s="2">
        <f t="shared" ref="AF31:AO31" si="18">IFERROR(B31/Q31, "N.A.")</f>
        <v>5024.5253046891148</v>
      </c>
      <c r="AG31" s="2">
        <f t="shared" si="18"/>
        <v>6225.9986431478965</v>
      </c>
      <c r="AH31" s="2">
        <f t="shared" si="18"/>
        <v>5025.2535612535603</v>
      </c>
      <c r="AI31" s="2">
        <f t="shared" si="18"/>
        <v>5910.7692307692305</v>
      </c>
      <c r="AJ31" s="2">
        <f t="shared" si="18"/>
        <v>6443.7381916329286</v>
      </c>
      <c r="AK31" s="2">
        <f t="shared" si="18"/>
        <v>3024.1573033707864</v>
      </c>
      <c r="AL31" s="2">
        <f t="shared" si="18"/>
        <v>4301.9440203562344</v>
      </c>
      <c r="AM31" s="2">
        <f t="shared" si="18"/>
        <v>6367.7142857142853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4748.7751052981603</v>
      </c>
      <c r="AQ31" s="16">
        <f t="shared" ref="AQ31" si="20">IFERROR(M31/AB31, "N.A.")</f>
        <v>6099.9908997838702</v>
      </c>
      <c r="AR31" s="12">
        <f t="shared" ref="AR31" si="21">IFERROR(N31/AC31, "N.A.")</f>
        <v>5415.6216807949249</v>
      </c>
    </row>
    <row r="32" spans="1:44" ht="15" customHeight="1" thickBot="1" x14ac:dyDescent="0.3">
      <c r="A32" s="5" t="s">
        <v>0</v>
      </c>
      <c r="B32" s="48">
        <f>B31+C31</f>
        <v>70209337</v>
      </c>
      <c r="C32" s="49"/>
      <c r="D32" s="48">
        <f>D31+E31</f>
        <v>6828391.9999999991</v>
      </c>
      <c r="E32" s="49"/>
      <c r="F32" s="48">
        <f>F31+G31</f>
        <v>5851410</v>
      </c>
      <c r="G32" s="49"/>
      <c r="H32" s="48">
        <f>H31+I31</f>
        <v>13579330</v>
      </c>
      <c r="I32" s="49"/>
      <c r="J32" s="48">
        <f>J31+K31</f>
        <v>0</v>
      </c>
      <c r="K32" s="49"/>
      <c r="L32" s="48">
        <f>L31+M31</f>
        <v>96468469</v>
      </c>
      <c r="M32" s="50"/>
      <c r="N32" s="19">
        <f>B32+D32+F32+H32+J32</f>
        <v>96468469</v>
      </c>
      <c r="P32" s="5" t="s">
        <v>0</v>
      </c>
      <c r="Q32" s="48">
        <f>Q31+R31</f>
        <v>12211</v>
      </c>
      <c r="R32" s="49"/>
      <c r="S32" s="48">
        <f>S31+T31</f>
        <v>1313</v>
      </c>
      <c r="T32" s="49"/>
      <c r="U32" s="48">
        <f>U31+V31</f>
        <v>1097</v>
      </c>
      <c r="V32" s="49"/>
      <c r="W32" s="48">
        <f>W31+X31</f>
        <v>2770</v>
      </c>
      <c r="X32" s="49"/>
      <c r="Y32" s="48">
        <f>Y31+Z31</f>
        <v>422</v>
      </c>
      <c r="Z32" s="49"/>
      <c r="AA32" s="48">
        <f>AA31+AB31</f>
        <v>17813</v>
      </c>
      <c r="AB32" s="49"/>
      <c r="AC32" s="20">
        <f>Q32+S32+U32+W32+Y32</f>
        <v>17813</v>
      </c>
      <c r="AE32" s="5" t="s">
        <v>0</v>
      </c>
      <c r="AF32" s="28">
        <f>IFERROR(B32/Q32,"N.A.")</f>
        <v>5749.6795512243061</v>
      </c>
      <c r="AG32" s="29"/>
      <c r="AH32" s="28">
        <f>IFERROR(D32/S32,"N.A.")</f>
        <v>5200.6031987814158</v>
      </c>
      <c r="AI32" s="29"/>
      <c r="AJ32" s="28">
        <f>IFERROR(F32/U32,"N.A.")</f>
        <v>5334.0109389243389</v>
      </c>
      <c r="AK32" s="29"/>
      <c r="AL32" s="28">
        <f>IFERROR(H32/W32,"N.A.")</f>
        <v>4902.2851985559564</v>
      </c>
      <c r="AM32" s="29"/>
      <c r="AN32" s="28">
        <f>IFERROR(J32/Y32,"N.A.")</f>
        <v>0</v>
      </c>
      <c r="AO32" s="29"/>
      <c r="AP32" s="28">
        <f>IFERROR(L32/AA32,"N.A.")</f>
        <v>5415.6216807949249</v>
      </c>
      <c r="AQ32" s="29"/>
      <c r="AR32" s="17">
        <f>IFERROR(N32/AC32, "N.A.")</f>
        <v>5415.6216807949249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650160</v>
      </c>
      <c r="C39" s="2"/>
      <c r="D39" s="2"/>
      <c r="E39" s="2"/>
      <c r="F39" s="2"/>
      <c r="G39" s="2"/>
      <c r="H39" s="2">
        <v>2553320</v>
      </c>
      <c r="I39" s="2"/>
      <c r="J39" s="2"/>
      <c r="K39" s="2"/>
      <c r="L39" s="1">
        <f t="shared" ref="L39:M42" si="22">B39+D39+F39+H39+J39</f>
        <v>3203480</v>
      </c>
      <c r="M39" s="14">
        <f t="shared" si="22"/>
        <v>0</v>
      </c>
      <c r="N39" s="12">
        <f>L39+M39</f>
        <v>3203480</v>
      </c>
      <c r="P39" s="3" t="s">
        <v>12</v>
      </c>
      <c r="Q39" s="2">
        <v>216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1048</v>
      </c>
      <c r="X39" s="2">
        <v>0</v>
      </c>
      <c r="Y39" s="2">
        <v>0</v>
      </c>
      <c r="Z39" s="2">
        <v>0</v>
      </c>
      <c r="AA39" s="1">
        <f t="shared" ref="AA39:AB42" si="23">Q39+S39+U39+W39+Y39</f>
        <v>1264</v>
      </c>
      <c r="AB39" s="14">
        <f t="shared" si="23"/>
        <v>0</v>
      </c>
      <c r="AC39" s="12">
        <f>AA39+AB39</f>
        <v>1264</v>
      </c>
      <c r="AE39" s="3" t="s">
        <v>12</v>
      </c>
      <c r="AF39" s="2">
        <f t="shared" ref="AF39:AR42" si="24">IFERROR(B39/Q39, "N.A.")</f>
        <v>3010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2436.3740458015268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2534.3987341772154</v>
      </c>
      <c r="AQ39" s="16" t="str">
        <f t="shared" si="24"/>
        <v>N.A.</v>
      </c>
      <c r="AR39" s="12">
        <f t="shared" si="24"/>
        <v>2534.3987341772154</v>
      </c>
    </row>
    <row r="40" spans="1:44" ht="15" customHeight="1" thickBot="1" x14ac:dyDescent="0.3">
      <c r="A40" s="3" t="s">
        <v>13</v>
      </c>
      <c r="B40" s="2">
        <v>1675280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1675280</v>
      </c>
      <c r="M40" s="14">
        <f t="shared" si="22"/>
        <v>0</v>
      </c>
      <c r="N40" s="12">
        <f>L40+M40</f>
        <v>1675280</v>
      </c>
      <c r="P40" s="3" t="s">
        <v>13</v>
      </c>
      <c r="Q40" s="2">
        <v>664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664</v>
      </c>
      <c r="AB40" s="14">
        <f t="shared" si="23"/>
        <v>0</v>
      </c>
      <c r="AC40" s="12">
        <f>AA40+AB40</f>
        <v>664</v>
      </c>
      <c r="AE40" s="3" t="s">
        <v>13</v>
      </c>
      <c r="AF40" s="2">
        <f t="shared" si="24"/>
        <v>2523.0120481927711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2523.0120481927711</v>
      </c>
      <c r="AQ40" s="16" t="str">
        <f t="shared" si="24"/>
        <v>N.A.</v>
      </c>
      <c r="AR40" s="12">
        <f t="shared" si="24"/>
        <v>2523.0120481927711</v>
      </c>
    </row>
    <row r="41" spans="1:44" ht="15" customHeight="1" thickBot="1" x14ac:dyDescent="0.3">
      <c r="A41" s="3" t="s">
        <v>14</v>
      </c>
      <c r="B41" s="2">
        <v>5527911.9999999991</v>
      </c>
      <c r="C41" s="2">
        <v>19066300</v>
      </c>
      <c r="D41" s="2"/>
      <c r="E41" s="2"/>
      <c r="F41" s="2"/>
      <c r="G41" s="2">
        <v>1532650</v>
      </c>
      <c r="H41" s="2"/>
      <c r="I41" s="2"/>
      <c r="J41" s="2">
        <v>0</v>
      </c>
      <c r="K41" s="2"/>
      <c r="L41" s="1">
        <f t="shared" si="22"/>
        <v>5527911.9999999991</v>
      </c>
      <c r="M41" s="14">
        <f t="shared" si="22"/>
        <v>20598950</v>
      </c>
      <c r="N41" s="12">
        <f>L41+M41</f>
        <v>26126862</v>
      </c>
      <c r="P41" s="3" t="s">
        <v>14</v>
      </c>
      <c r="Q41" s="2">
        <v>1759</v>
      </c>
      <c r="R41" s="2">
        <v>3568</v>
      </c>
      <c r="S41" s="2">
        <v>0</v>
      </c>
      <c r="T41" s="2">
        <v>0</v>
      </c>
      <c r="U41" s="2">
        <v>0</v>
      </c>
      <c r="V41" s="2">
        <v>222</v>
      </c>
      <c r="W41" s="2">
        <v>0</v>
      </c>
      <c r="X41" s="2">
        <v>0</v>
      </c>
      <c r="Y41" s="2">
        <v>356</v>
      </c>
      <c r="Z41" s="2">
        <v>0</v>
      </c>
      <c r="AA41" s="1">
        <f t="shared" si="23"/>
        <v>2115</v>
      </c>
      <c r="AB41" s="14">
        <f t="shared" si="23"/>
        <v>3790</v>
      </c>
      <c r="AC41" s="12">
        <f>AA41+AB41</f>
        <v>5905</v>
      </c>
      <c r="AE41" s="3" t="s">
        <v>14</v>
      </c>
      <c r="AF41" s="2">
        <f t="shared" si="24"/>
        <v>3142.6446844798174</v>
      </c>
      <c r="AG41" s="2">
        <f t="shared" si="24"/>
        <v>5343.6939461883412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6903.8288288288286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2613.6699763593374</v>
      </c>
      <c r="AQ41" s="16">
        <f t="shared" si="24"/>
        <v>5435.0791556728236</v>
      </c>
      <c r="AR41" s="12">
        <f t="shared" si="24"/>
        <v>4424.5320914479253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>
        <v>7853352</v>
      </c>
      <c r="C43" s="2">
        <v>19066300</v>
      </c>
      <c r="D43" s="2"/>
      <c r="E43" s="2"/>
      <c r="F43" s="2"/>
      <c r="G43" s="2">
        <v>1532650</v>
      </c>
      <c r="H43" s="2">
        <v>2553320</v>
      </c>
      <c r="I43" s="2"/>
      <c r="J43" s="2">
        <v>0</v>
      </c>
      <c r="K43" s="2"/>
      <c r="L43" s="1">
        <f t="shared" ref="L43" si="25">B43+D43+F43+H43+J43</f>
        <v>10406672</v>
      </c>
      <c r="M43" s="14">
        <f t="shared" ref="M43" si="26">C43+E43+G43+I43+K43</f>
        <v>20598950</v>
      </c>
      <c r="N43" s="18">
        <f>L43+M43</f>
        <v>31005622</v>
      </c>
      <c r="P43" s="4" t="s">
        <v>16</v>
      </c>
      <c r="Q43" s="2">
        <v>2639</v>
      </c>
      <c r="R43" s="2">
        <v>3568</v>
      </c>
      <c r="S43" s="2">
        <v>0</v>
      </c>
      <c r="T43" s="2">
        <v>0</v>
      </c>
      <c r="U43" s="2">
        <v>0</v>
      </c>
      <c r="V43" s="2">
        <v>222</v>
      </c>
      <c r="W43" s="2">
        <v>1048</v>
      </c>
      <c r="X43" s="2">
        <v>0</v>
      </c>
      <c r="Y43" s="2">
        <v>356</v>
      </c>
      <c r="Z43" s="2">
        <v>0</v>
      </c>
      <c r="AA43" s="1">
        <f t="shared" ref="AA43" si="27">Q43+S43+U43+W43+Y43</f>
        <v>4043</v>
      </c>
      <c r="AB43" s="14">
        <f t="shared" ref="AB43" si="28">R43+T43+V43+X43+Z43</f>
        <v>3790</v>
      </c>
      <c r="AC43" s="18">
        <f>AA43+AB43</f>
        <v>7833</v>
      </c>
      <c r="AE43" s="4" t="s">
        <v>16</v>
      </c>
      <c r="AF43" s="2">
        <f t="shared" ref="AF43:AO43" si="29">IFERROR(B43/Q43, "N.A.")</f>
        <v>2975.8817733990149</v>
      </c>
      <c r="AG43" s="2">
        <f t="shared" si="29"/>
        <v>5343.6939461883412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6903.8288288288286</v>
      </c>
      <c r="AL43" s="2">
        <f t="shared" si="29"/>
        <v>2436.3740458015268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2573.9975265891667</v>
      </c>
      <c r="AQ43" s="16">
        <f t="shared" ref="AQ43" si="31">IFERROR(M43/AB43, "N.A.")</f>
        <v>5435.0791556728236</v>
      </c>
      <c r="AR43" s="12">
        <f t="shared" ref="AR43" si="32">IFERROR(N43/AC43, "N.A.")</f>
        <v>3958.3329503383125</v>
      </c>
    </row>
    <row r="44" spans="1:44" ht="15" customHeight="1" thickBot="1" x14ac:dyDescent="0.3">
      <c r="A44" s="5" t="s">
        <v>0</v>
      </c>
      <c r="B44" s="48">
        <f>B43+C43</f>
        <v>26919652</v>
      </c>
      <c r="C44" s="49"/>
      <c r="D44" s="48">
        <f>D43+E43</f>
        <v>0</v>
      </c>
      <c r="E44" s="49"/>
      <c r="F44" s="48">
        <f>F43+G43</f>
        <v>1532650</v>
      </c>
      <c r="G44" s="49"/>
      <c r="H44" s="48">
        <f>H43+I43</f>
        <v>2553320</v>
      </c>
      <c r="I44" s="49"/>
      <c r="J44" s="48">
        <f>J43+K43</f>
        <v>0</v>
      </c>
      <c r="K44" s="49"/>
      <c r="L44" s="48">
        <f>L43+M43</f>
        <v>31005622</v>
      </c>
      <c r="M44" s="50"/>
      <c r="N44" s="19">
        <f>B44+D44+F44+H44+J44</f>
        <v>31005622</v>
      </c>
      <c r="P44" s="5" t="s">
        <v>0</v>
      </c>
      <c r="Q44" s="48">
        <f>Q43+R43</f>
        <v>6207</v>
      </c>
      <c r="R44" s="49"/>
      <c r="S44" s="48">
        <f>S43+T43</f>
        <v>0</v>
      </c>
      <c r="T44" s="49"/>
      <c r="U44" s="48">
        <f>U43+V43</f>
        <v>222</v>
      </c>
      <c r="V44" s="49"/>
      <c r="W44" s="48">
        <f>W43+X43</f>
        <v>1048</v>
      </c>
      <c r="X44" s="49"/>
      <c r="Y44" s="48">
        <f>Y43+Z43</f>
        <v>356</v>
      </c>
      <c r="Z44" s="49"/>
      <c r="AA44" s="48">
        <f>AA43+AB43</f>
        <v>7833</v>
      </c>
      <c r="AB44" s="50"/>
      <c r="AC44" s="19">
        <f>Q44+S44+U44+W44+Y44</f>
        <v>7833</v>
      </c>
      <c r="AE44" s="5" t="s">
        <v>0</v>
      </c>
      <c r="AF44" s="28">
        <f>IFERROR(B44/Q44,"N.A.")</f>
        <v>4336.9827613984207</v>
      </c>
      <c r="AG44" s="29"/>
      <c r="AH44" s="28" t="str">
        <f>IFERROR(D44/S44,"N.A.")</f>
        <v>N.A.</v>
      </c>
      <c r="AI44" s="29"/>
      <c r="AJ44" s="28">
        <f>IFERROR(F44/U44,"N.A.")</f>
        <v>6903.8288288288286</v>
      </c>
      <c r="AK44" s="29"/>
      <c r="AL44" s="28">
        <f>IFERROR(H44/W44,"N.A.")</f>
        <v>2436.3740458015268</v>
      </c>
      <c r="AM44" s="29"/>
      <c r="AN44" s="28">
        <f>IFERROR(J44/Y44,"N.A.")</f>
        <v>0</v>
      </c>
      <c r="AO44" s="29"/>
      <c r="AP44" s="28">
        <f>IFERROR(L44/AA44,"N.A.")</f>
        <v>3958.3329503383125</v>
      </c>
      <c r="AQ44" s="29"/>
      <c r="AR44" s="17">
        <f>IFERROR(N44/AC44, "N.A.")</f>
        <v>3958.3329503383125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4">
        <f t="shared" si="0"/>
        <v>0</v>
      </c>
      <c r="N15" s="12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4">
        <f t="shared" si="1"/>
        <v>0</v>
      </c>
      <c r="AC15" s="12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2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2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4">
        <f t="shared" si="1"/>
        <v>0</v>
      </c>
      <c r="AC16" s="12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2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4">
        <f t="shared" si="0"/>
        <v>0</v>
      </c>
      <c r="N17" s="12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4">
        <f t="shared" si="1"/>
        <v>0</v>
      </c>
      <c r="AC17" s="12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2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2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4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2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4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4">
        <f t="shared" ref="AB19" si="6">R19+T19+V19+X19+Z19</f>
        <v>0</v>
      </c>
      <c r="AC19" s="12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2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4">
        <f t="shared" si="11"/>
        <v>0</v>
      </c>
      <c r="N27" s="12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4">
        <f t="shared" si="12"/>
        <v>0</v>
      </c>
      <c r="AC27" s="12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2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4">
        <f t="shared" si="11"/>
        <v>0</v>
      </c>
      <c r="N29" s="12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4">
        <f t="shared" si="12"/>
        <v>0</v>
      </c>
      <c r="AC29" s="12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2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4">
        <f t="shared" si="11"/>
        <v>0</v>
      </c>
      <c r="N30" s="12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4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2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4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4">
        <f t="shared" ref="AB31" si="17">R31+T31+V31+X31+Z31</f>
        <v>0</v>
      </c>
      <c r="AC31" s="12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2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4">
        <f t="shared" si="22"/>
        <v>0</v>
      </c>
      <c r="N39" s="12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4">
        <f t="shared" si="23"/>
        <v>0</v>
      </c>
      <c r="AC39" s="12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2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4">
        <f t="shared" si="22"/>
        <v>0</v>
      </c>
      <c r="N40" s="12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4">
        <f t="shared" si="23"/>
        <v>0</v>
      </c>
      <c r="AC40" s="12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2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4">
        <f t="shared" si="22"/>
        <v>0</v>
      </c>
      <c r="N41" s="12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4">
        <f t="shared" si="23"/>
        <v>0</v>
      </c>
      <c r="AC41" s="12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2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4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4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2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4">
        <f t="shared" si="0"/>
        <v>0</v>
      </c>
      <c r="N15" s="12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4">
        <f t="shared" ref="AB15:AB18" si="2">R15+T15+V15+X15+Z15</f>
        <v>0</v>
      </c>
      <c r="AC15" s="12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2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2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4">
        <f t="shared" si="2"/>
        <v>0</v>
      </c>
      <c r="AC16" s="12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2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4">
        <f t="shared" si="0"/>
        <v>0</v>
      </c>
      <c r="N17" s="12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4">
        <f t="shared" si="2"/>
        <v>0</v>
      </c>
      <c r="AC17" s="12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2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2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4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2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4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4">
        <f t="shared" ref="AB19" si="7">R19+T19+V19+X19+Z19</f>
        <v>0</v>
      </c>
      <c r="AC19" s="12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2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4">
        <f t="shared" si="12"/>
        <v>0</v>
      </c>
      <c r="N27" s="12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4">
        <f t="shared" si="13"/>
        <v>0</v>
      </c>
      <c r="AC27" s="12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2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4">
        <f t="shared" si="12"/>
        <v>0</v>
      </c>
      <c r="N28" s="12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4">
        <f t="shared" si="13"/>
        <v>0</v>
      </c>
      <c r="AC28" s="12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2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4">
        <f t="shared" si="12"/>
        <v>0</v>
      </c>
      <c r="N29" s="12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4">
        <f t="shared" si="13"/>
        <v>0</v>
      </c>
      <c r="AC29" s="12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2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4">
        <f t="shared" si="12"/>
        <v>0</v>
      </c>
      <c r="N30" s="12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4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2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4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4">
        <f t="shared" ref="AB31" si="18">R31+T31+V31+X31+Z31</f>
        <v>0</v>
      </c>
      <c r="AC31" s="12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2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4">
        <f t="shared" si="23"/>
        <v>0</v>
      </c>
      <c r="N39" s="12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4">
        <f t="shared" si="24"/>
        <v>0</v>
      </c>
      <c r="AC39" s="12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2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4">
        <f t="shared" si="23"/>
        <v>0</v>
      </c>
      <c r="N40" s="12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4">
        <f t="shared" si="24"/>
        <v>0</v>
      </c>
      <c r="AC40" s="12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2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4">
        <f t="shared" si="23"/>
        <v>0</v>
      </c>
      <c r="N41" s="12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4">
        <f t="shared" si="24"/>
        <v>0</v>
      </c>
      <c r="AC41" s="12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2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4">
        <f t="shared" si="23"/>
        <v>0</v>
      </c>
      <c r="N42" s="12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4">
        <f t="shared" si="24"/>
        <v>0</v>
      </c>
      <c r="AC42" s="12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2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4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4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2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157155535.99999997</v>
      </c>
      <c r="C15" s="2"/>
      <c r="D15" s="2">
        <v>76357126.999999985</v>
      </c>
      <c r="E15" s="2"/>
      <c r="F15" s="2">
        <v>82416215</v>
      </c>
      <c r="G15" s="2"/>
      <c r="H15" s="2">
        <v>245922864</v>
      </c>
      <c r="I15" s="2"/>
      <c r="J15" s="2">
        <v>0</v>
      </c>
      <c r="K15" s="2"/>
      <c r="L15" s="1">
        <f t="shared" ref="L15:M18" si="0">B15+D15+F15+H15+J15</f>
        <v>561851742</v>
      </c>
      <c r="M15" s="14">
        <f t="shared" si="0"/>
        <v>0</v>
      </c>
      <c r="N15" s="12">
        <f>L15+M15</f>
        <v>561851742</v>
      </c>
      <c r="P15" s="3" t="s">
        <v>12</v>
      </c>
      <c r="Q15" s="2">
        <v>34155</v>
      </c>
      <c r="R15" s="2">
        <v>0</v>
      </c>
      <c r="S15" s="2">
        <v>15411</v>
      </c>
      <c r="T15" s="2">
        <v>0</v>
      </c>
      <c r="U15" s="2">
        <v>13224</v>
      </c>
      <c r="V15" s="2">
        <v>0</v>
      </c>
      <c r="W15" s="2">
        <v>68824</v>
      </c>
      <c r="X15" s="2">
        <v>0</v>
      </c>
      <c r="Y15" s="2">
        <v>11682</v>
      </c>
      <c r="Z15" s="2">
        <v>0</v>
      </c>
      <c r="AA15" s="1">
        <f t="shared" ref="AA15:AB18" si="1">Q15+S15+U15+W15+Y15</f>
        <v>143296</v>
      </c>
      <c r="AB15" s="14">
        <f t="shared" si="1"/>
        <v>0</v>
      </c>
      <c r="AC15" s="12">
        <f>AA15+AB15</f>
        <v>143296</v>
      </c>
      <c r="AE15" s="3" t="s">
        <v>12</v>
      </c>
      <c r="AF15" s="2">
        <f t="shared" ref="AF15:AR18" si="2">IFERROR(B15/Q15, "N.A.")</f>
        <v>4601.2453813497286</v>
      </c>
      <c r="AG15" s="2" t="str">
        <f t="shared" si="2"/>
        <v>N.A.</v>
      </c>
      <c r="AH15" s="2">
        <f t="shared" si="2"/>
        <v>4954.7159172019974</v>
      </c>
      <c r="AI15" s="2" t="str">
        <f t="shared" si="2"/>
        <v>N.A.</v>
      </c>
      <c r="AJ15" s="2">
        <f t="shared" si="2"/>
        <v>6232.321158499698</v>
      </c>
      <c r="AK15" s="2" t="str">
        <f t="shared" si="2"/>
        <v>N.A.</v>
      </c>
      <c r="AL15" s="2">
        <f t="shared" si="2"/>
        <v>3573.2137626409394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3920.9171365564985</v>
      </c>
      <c r="AQ15" s="16" t="str">
        <f t="shared" si="2"/>
        <v>N.A.</v>
      </c>
      <c r="AR15" s="12">
        <f t="shared" si="2"/>
        <v>3920.9171365564985</v>
      </c>
    </row>
    <row r="16" spans="1:44" ht="15" customHeight="1" thickBot="1" x14ac:dyDescent="0.3">
      <c r="A16" s="3" t="s">
        <v>13</v>
      </c>
      <c r="B16" s="2">
        <v>63851385.999999993</v>
      </c>
      <c r="C16" s="2">
        <v>3433175.0000000005</v>
      </c>
      <c r="D16" s="2">
        <v>91848</v>
      </c>
      <c r="E16" s="2"/>
      <c r="F16" s="2"/>
      <c r="G16" s="2"/>
      <c r="H16" s="2"/>
      <c r="I16" s="2"/>
      <c r="J16" s="2"/>
      <c r="K16" s="2"/>
      <c r="L16" s="1">
        <f t="shared" si="0"/>
        <v>63943233.999999993</v>
      </c>
      <c r="M16" s="14">
        <f t="shared" si="0"/>
        <v>3433175.0000000005</v>
      </c>
      <c r="N16" s="12">
        <f>L16+M16</f>
        <v>67376409</v>
      </c>
      <c r="P16" s="3" t="s">
        <v>13</v>
      </c>
      <c r="Q16" s="2">
        <v>23622</v>
      </c>
      <c r="R16" s="2">
        <v>1598</v>
      </c>
      <c r="S16" s="2">
        <v>89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23711</v>
      </c>
      <c r="AB16" s="14">
        <f t="shared" si="1"/>
        <v>1598</v>
      </c>
      <c r="AC16" s="12">
        <f>AA16+AB16</f>
        <v>25309</v>
      </c>
      <c r="AE16" s="3" t="s">
        <v>13</v>
      </c>
      <c r="AF16" s="2">
        <f t="shared" si="2"/>
        <v>2703.0474134281599</v>
      </c>
      <c r="AG16" s="2">
        <f t="shared" si="2"/>
        <v>2148.4198998748438</v>
      </c>
      <c r="AH16" s="2">
        <f t="shared" si="2"/>
        <v>1032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2696.7750832946731</v>
      </c>
      <c r="AQ16" s="16">
        <f t="shared" si="2"/>
        <v>2148.4198998748438</v>
      </c>
      <c r="AR16" s="12">
        <f t="shared" si="2"/>
        <v>2662.1521593109169</v>
      </c>
    </row>
    <row r="17" spans="1:44" ht="15" customHeight="1" thickBot="1" x14ac:dyDescent="0.3">
      <c r="A17" s="3" t="s">
        <v>14</v>
      </c>
      <c r="B17" s="2">
        <v>332356894.9999997</v>
      </c>
      <c r="C17" s="2">
        <v>1532743879.9999988</v>
      </c>
      <c r="D17" s="2">
        <v>61600582.999999985</v>
      </c>
      <c r="E17" s="2">
        <v>25917559.999999993</v>
      </c>
      <c r="F17" s="2"/>
      <c r="G17" s="2">
        <v>131914747.99999994</v>
      </c>
      <c r="H17" s="2"/>
      <c r="I17" s="2">
        <v>123649253.00000001</v>
      </c>
      <c r="J17" s="2">
        <v>0</v>
      </c>
      <c r="K17" s="2"/>
      <c r="L17" s="1">
        <f t="shared" si="0"/>
        <v>393957477.9999997</v>
      </c>
      <c r="M17" s="14">
        <f t="shared" si="0"/>
        <v>1814225440.9999988</v>
      </c>
      <c r="N17" s="12">
        <f>L17+M17</f>
        <v>2208182918.9999986</v>
      </c>
      <c r="P17" s="3" t="s">
        <v>14</v>
      </c>
      <c r="Q17" s="2">
        <v>79723</v>
      </c>
      <c r="R17" s="2">
        <v>251847</v>
      </c>
      <c r="S17" s="2">
        <v>14040</v>
      </c>
      <c r="T17" s="2">
        <v>4591</v>
      </c>
      <c r="U17" s="2">
        <v>0</v>
      </c>
      <c r="V17" s="2">
        <v>15410</v>
      </c>
      <c r="W17" s="2">
        <v>0</v>
      </c>
      <c r="X17" s="2">
        <v>19720</v>
      </c>
      <c r="Y17" s="2">
        <v>13941</v>
      </c>
      <c r="Z17" s="2">
        <v>0</v>
      </c>
      <c r="AA17" s="1">
        <f t="shared" si="1"/>
        <v>107704</v>
      </c>
      <c r="AB17" s="14">
        <f t="shared" si="1"/>
        <v>291568</v>
      </c>
      <c r="AC17" s="12">
        <f>AA17+AB17</f>
        <v>399272</v>
      </c>
      <c r="AE17" s="3" t="s">
        <v>14</v>
      </c>
      <c r="AF17" s="2">
        <f t="shared" si="2"/>
        <v>4168.8959898649036</v>
      </c>
      <c r="AG17" s="2">
        <f t="shared" si="2"/>
        <v>6086.0120628794421</v>
      </c>
      <c r="AH17" s="2">
        <f t="shared" si="2"/>
        <v>4387.5059116809107</v>
      </c>
      <c r="AI17" s="2">
        <f t="shared" si="2"/>
        <v>5645.2973208451303</v>
      </c>
      <c r="AJ17" s="2" t="str">
        <f t="shared" si="2"/>
        <v>N.A.</v>
      </c>
      <c r="AK17" s="2">
        <f t="shared" si="2"/>
        <v>8560.3340687864984</v>
      </c>
      <c r="AL17" s="2" t="str">
        <f t="shared" si="2"/>
        <v>N.A.</v>
      </c>
      <c r="AM17" s="2">
        <f t="shared" si="2"/>
        <v>6270.2460953346863</v>
      </c>
      <c r="AN17" s="2">
        <f t="shared" si="2"/>
        <v>0</v>
      </c>
      <c r="AO17" s="2" t="str">
        <f t="shared" si="2"/>
        <v>N.A.</v>
      </c>
      <c r="AP17" s="15">
        <f t="shared" si="2"/>
        <v>3657.7794510881649</v>
      </c>
      <c r="AQ17" s="16">
        <f t="shared" si="2"/>
        <v>6222.3064293749612</v>
      </c>
      <c r="AR17" s="12">
        <f t="shared" si="2"/>
        <v>5530.5228490853315</v>
      </c>
    </row>
    <row r="18" spans="1:44" ht="15" customHeight="1" thickBot="1" x14ac:dyDescent="0.3">
      <c r="A18" s="3" t="s">
        <v>15</v>
      </c>
      <c r="B18" s="2">
        <v>23181293.999999996</v>
      </c>
      <c r="C18" s="2">
        <v>4300121</v>
      </c>
      <c r="D18" s="2">
        <v>5128660</v>
      </c>
      <c r="E18" s="2"/>
      <c r="F18" s="2"/>
      <c r="G18" s="2">
        <v>6583458.9999999991</v>
      </c>
      <c r="H18" s="2">
        <v>6922624.0000000009</v>
      </c>
      <c r="I18" s="2"/>
      <c r="J18" s="2">
        <v>0</v>
      </c>
      <c r="K18" s="2"/>
      <c r="L18" s="1">
        <f t="shared" si="0"/>
        <v>35232578</v>
      </c>
      <c r="M18" s="14">
        <f t="shared" si="0"/>
        <v>10883580</v>
      </c>
      <c r="N18" s="12">
        <f>L18+M18</f>
        <v>46116158</v>
      </c>
      <c r="P18" s="3" t="s">
        <v>15</v>
      </c>
      <c r="Q18" s="2">
        <v>8052</v>
      </c>
      <c r="R18" s="2">
        <v>1327</v>
      </c>
      <c r="S18" s="2">
        <v>749</v>
      </c>
      <c r="T18" s="2">
        <v>0</v>
      </c>
      <c r="U18" s="2">
        <v>0</v>
      </c>
      <c r="V18" s="2">
        <v>2154</v>
      </c>
      <c r="W18" s="2">
        <v>13213</v>
      </c>
      <c r="X18" s="2">
        <v>0</v>
      </c>
      <c r="Y18" s="2">
        <v>5114</v>
      </c>
      <c r="Z18" s="2">
        <v>0</v>
      </c>
      <c r="AA18" s="1">
        <f t="shared" si="1"/>
        <v>27128</v>
      </c>
      <c r="AB18" s="14">
        <f t="shared" si="1"/>
        <v>3481</v>
      </c>
      <c r="AC18" s="18">
        <f>AA18+AB18</f>
        <v>30609</v>
      </c>
      <c r="AE18" s="3" t="s">
        <v>15</v>
      </c>
      <c r="AF18" s="2">
        <f t="shared" si="2"/>
        <v>2878.948584202682</v>
      </c>
      <c r="AG18" s="2">
        <f t="shared" si="2"/>
        <v>3240.4830444611907</v>
      </c>
      <c r="AH18" s="2">
        <f t="shared" si="2"/>
        <v>6847.3431241655544</v>
      </c>
      <c r="AI18" s="2" t="str">
        <f t="shared" si="2"/>
        <v>N.A.</v>
      </c>
      <c r="AJ18" s="2" t="str">
        <f t="shared" si="2"/>
        <v>N.A.</v>
      </c>
      <c r="AK18" s="2">
        <f t="shared" si="2"/>
        <v>3056.3876508820795</v>
      </c>
      <c r="AL18" s="2">
        <f t="shared" si="2"/>
        <v>523.92522515704241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1298.7532438808612</v>
      </c>
      <c r="AQ18" s="16">
        <f t="shared" si="2"/>
        <v>3126.5670784257395</v>
      </c>
      <c r="AR18" s="12">
        <f t="shared" si="2"/>
        <v>1506.6208631448267</v>
      </c>
    </row>
    <row r="19" spans="1:44" ht="15" customHeight="1" thickBot="1" x14ac:dyDescent="0.3">
      <c r="A19" s="4" t="s">
        <v>16</v>
      </c>
      <c r="B19" s="2">
        <v>576545110.99999976</v>
      </c>
      <c r="C19" s="2">
        <v>1540477176.0000014</v>
      </c>
      <c r="D19" s="2">
        <v>143178217.99999997</v>
      </c>
      <c r="E19" s="2">
        <v>25917559.999999993</v>
      </c>
      <c r="F19" s="2">
        <v>82416215</v>
      </c>
      <c r="G19" s="2">
        <v>138498207.00000009</v>
      </c>
      <c r="H19" s="2">
        <v>252845488.0000003</v>
      </c>
      <c r="I19" s="2">
        <v>123649253.00000001</v>
      </c>
      <c r="J19" s="2">
        <v>0</v>
      </c>
      <c r="K19" s="2"/>
      <c r="L19" s="1">
        <f t="shared" ref="L19" si="3">B19+D19+F19+H19+J19</f>
        <v>1054985032</v>
      </c>
      <c r="M19" s="14">
        <f t="shared" ref="M19" si="4">C19+E19+G19+I19+K19</f>
        <v>1828542196.0000014</v>
      </c>
      <c r="N19" s="18">
        <f>L19+M19</f>
        <v>2883527228.0000014</v>
      </c>
      <c r="P19" s="4" t="s">
        <v>16</v>
      </c>
      <c r="Q19" s="2">
        <v>145552</v>
      </c>
      <c r="R19" s="2">
        <v>254772</v>
      </c>
      <c r="S19" s="2">
        <v>30289</v>
      </c>
      <c r="T19" s="2">
        <v>4591</v>
      </c>
      <c r="U19" s="2">
        <v>13224</v>
      </c>
      <c r="V19" s="2">
        <v>17564</v>
      </c>
      <c r="W19" s="2">
        <v>82037</v>
      </c>
      <c r="X19" s="2">
        <v>19720</v>
      </c>
      <c r="Y19" s="2">
        <v>30737</v>
      </c>
      <c r="Z19" s="2">
        <v>0</v>
      </c>
      <c r="AA19" s="1">
        <f t="shared" ref="AA19" si="5">Q19+S19+U19+W19+Y19</f>
        <v>301839</v>
      </c>
      <c r="AB19" s="14">
        <f t="shared" ref="AB19" si="6">R19+T19+V19+X19+Z19</f>
        <v>296647</v>
      </c>
      <c r="AC19" s="12">
        <f>AA19+AB19</f>
        <v>598486</v>
      </c>
      <c r="AE19" s="4" t="s">
        <v>16</v>
      </c>
      <c r="AF19" s="2">
        <f t="shared" ref="AF19:AO19" si="7">IFERROR(B19/Q19, "N.A.")</f>
        <v>3961.0937053424191</v>
      </c>
      <c r="AG19" s="2">
        <f t="shared" si="7"/>
        <v>6046.4932410155016</v>
      </c>
      <c r="AH19" s="2">
        <f t="shared" si="7"/>
        <v>4727.0698273300532</v>
      </c>
      <c r="AI19" s="2">
        <f t="shared" si="7"/>
        <v>5645.2973208451303</v>
      </c>
      <c r="AJ19" s="2">
        <f t="shared" si="7"/>
        <v>6232.321158499698</v>
      </c>
      <c r="AK19" s="2">
        <f t="shared" si="7"/>
        <v>7885.3454224550269</v>
      </c>
      <c r="AL19" s="2">
        <f t="shared" si="7"/>
        <v>3082.090861440573</v>
      </c>
      <c r="AM19" s="2">
        <f t="shared" si="7"/>
        <v>6270.2460953346863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3495.1912509649183</v>
      </c>
      <c r="AQ19" s="16">
        <f t="shared" ref="AQ19" si="9">IFERROR(M19/AB19, "N.A.")</f>
        <v>6164.0340067487668</v>
      </c>
      <c r="AR19" s="12">
        <f t="shared" ref="AR19" si="10">IFERROR(N19/AC19, "N.A.")</f>
        <v>4818.036224740431</v>
      </c>
    </row>
    <row r="20" spans="1:44" ht="15" customHeight="1" thickBot="1" x14ac:dyDescent="0.3">
      <c r="A20" s="5" t="s">
        <v>0</v>
      </c>
      <c r="B20" s="48">
        <f>B19+C19</f>
        <v>2117022287.0000012</v>
      </c>
      <c r="C20" s="49"/>
      <c r="D20" s="48">
        <f>D19+E19</f>
        <v>169095777.99999997</v>
      </c>
      <c r="E20" s="49"/>
      <c r="F20" s="48">
        <f>F19+G19</f>
        <v>220914422.00000009</v>
      </c>
      <c r="G20" s="49"/>
      <c r="H20" s="48">
        <f>H19+I19</f>
        <v>376494741.0000003</v>
      </c>
      <c r="I20" s="49"/>
      <c r="J20" s="48">
        <f>J19+K19</f>
        <v>0</v>
      </c>
      <c r="K20" s="49"/>
      <c r="L20" s="48">
        <f>L19+M19</f>
        <v>2883527228.0000014</v>
      </c>
      <c r="M20" s="50"/>
      <c r="N20" s="19">
        <f>B20+D20+F20+H20+J20</f>
        <v>2883527228.0000014</v>
      </c>
      <c r="P20" s="5" t="s">
        <v>0</v>
      </c>
      <c r="Q20" s="48">
        <f>Q19+R19</f>
        <v>400324</v>
      </c>
      <c r="R20" s="49"/>
      <c r="S20" s="48">
        <f>S19+T19</f>
        <v>34880</v>
      </c>
      <c r="T20" s="49"/>
      <c r="U20" s="48">
        <f>U19+V19</f>
        <v>30788</v>
      </c>
      <c r="V20" s="49"/>
      <c r="W20" s="48">
        <f>W19+X19</f>
        <v>101757</v>
      </c>
      <c r="X20" s="49"/>
      <c r="Y20" s="48">
        <f>Y19+Z19</f>
        <v>30737</v>
      </c>
      <c r="Z20" s="49"/>
      <c r="AA20" s="48">
        <f>AA19+AB19</f>
        <v>598486</v>
      </c>
      <c r="AB20" s="49"/>
      <c r="AC20" s="20">
        <f>Q20+S20+U20+W20+Y20</f>
        <v>598486</v>
      </c>
      <c r="AE20" s="5" t="s">
        <v>0</v>
      </c>
      <c r="AF20" s="28">
        <f>IFERROR(B20/Q20,"N.A.")</f>
        <v>5288.2722170042298</v>
      </c>
      <c r="AG20" s="29"/>
      <c r="AH20" s="28">
        <f>IFERROR(D20/S20,"N.A.")</f>
        <v>4847.9294151376134</v>
      </c>
      <c r="AI20" s="29"/>
      <c r="AJ20" s="28">
        <f>IFERROR(F20/U20,"N.A.")</f>
        <v>7175.3417565285208</v>
      </c>
      <c r="AK20" s="29"/>
      <c r="AL20" s="28">
        <f>IFERROR(H20/W20,"N.A.")</f>
        <v>3699.9394734514608</v>
      </c>
      <c r="AM20" s="29"/>
      <c r="AN20" s="28">
        <f>IFERROR(J20/Y20,"N.A.")</f>
        <v>0</v>
      </c>
      <c r="AO20" s="29"/>
      <c r="AP20" s="28">
        <f>IFERROR(L20/AA20,"N.A.")</f>
        <v>4818.036224740431</v>
      </c>
      <c r="AQ20" s="29"/>
      <c r="AR20" s="17">
        <f>IFERROR(N20/AC20, "N.A.")</f>
        <v>4818.036224740431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143276667.00000003</v>
      </c>
      <c r="C27" s="2"/>
      <c r="D27" s="2">
        <v>71469997.00000003</v>
      </c>
      <c r="E27" s="2"/>
      <c r="F27" s="2">
        <v>70094473.000000015</v>
      </c>
      <c r="G27" s="2"/>
      <c r="H27" s="2">
        <v>171391783.00000003</v>
      </c>
      <c r="I27" s="2"/>
      <c r="J27" s="2">
        <v>0</v>
      </c>
      <c r="K27" s="2"/>
      <c r="L27" s="1">
        <f t="shared" ref="L27:M30" si="11">B27+D27+F27+H27+J27</f>
        <v>456232920.00000012</v>
      </c>
      <c r="M27" s="14">
        <f t="shared" si="11"/>
        <v>0</v>
      </c>
      <c r="N27" s="12">
        <f>L27+M27</f>
        <v>456232920.00000012</v>
      </c>
      <c r="P27" s="3" t="s">
        <v>12</v>
      </c>
      <c r="Q27" s="2">
        <v>28952</v>
      </c>
      <c r="R27" s="2">
        <v>0</v>
      </c>
      <c r="S27" s="2">
        <v>14475</v>
      </c>
      <c r="T27" s="2">
        <v>0</v>
      </c>
      <c r="U27" s="2">
        <v>10971</v>
      </c>
      <c r="V27" s="2">
        <v>0</v>
      </c>
      <c r="W27" s="2">
        <v>36364</v>
      </c>
      <c r="X27" s="2">
        <v>0</v>
      </c>
      <c r="Y27" s="2">
        <v>2287</v>
      </c>
      <c r="Z27" s="2">
        <v>0</v>
      </c>
      <c r="AA27" s="1">
        <f t="shared" ref="AA27:AB30" si="12">Q27+S27+U27+W27+Y27</f>
        <v>93049</v>
      </c>
      <c r="AB27" s="14">
        <f t="shared" si="12"/>
        <v>0</v>
      </c>
      <c r="AC27" s="12">
        <f>AA27+AB27</f>
        <v>93049</v>
      </c>
      <c r="AE27" s="3" t="s">
        <v>12</v>
      </c>
      <c r="AF27" s="2">
        <f t="shared" ref="AF27:AR30" si="13">IFERROR(B27/Q27, "N.A.")</f>
        <v>4948.7657847471692</v>
      </c>
      <c r="AG27" s="2" t="str">
        <f t="shared" si="13"/>
        <v>N.A.</v>
      </c>
      <c r="AH27" s="2">
        <f t="shared" si="13"/>
        <v>4937.4782037996565</v>
      </c>
      <c r="AI27" s="2" t="str">
        <f t="shared" si="13"/>
        <v>N.A.</v>
      </c>
      <c r="AJ27" s="2">
        <f t="shared" si="13"/>
        <v>6389.0687266429695</v>
      </c>
      <c r="AK27" s="2" t="str">
        <f t="shared" si="13"/>
        <v>N.A.</v>
      </c>
      <c r="AL27" s="2">
        <f t="shared" si="13"/>
        <v>4713.2269002309986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4903.1469440832261</v>
      </c>
      <c r="AQ27" s="16" t="str">
        <f t="shared" si="13"/>
        <v>N.A.</v>
      </c>
      <c r="AR27" s="12">
        <f t="shared" si="13"/>
        <v>4903.1469440832261</v>
      </c>
    </row>
    <row r="28" spans="1:44" ht="15" customHeight="1" thickBot="1" x14ac:dyDescent="0.3">
      <c r="A28" s="3" t="s">
        <v>13</v>
      </c>
      <c r="B28" s="2">
        <v>7148504.9999999991</v>
      </c>
      <c r="C28" s="2">
        <v>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7148504.9999999991</v>
      </c>
      <c r="M28" s="14">
        <f t="shared" si="11"/>
        <v>0</v>
      </c>
      <c r="N28" s="12">
        <f>L28+M28</f>
        <v>7148504.9999999991</v>
      </c>
      <c r="P28" s="3" t="s">
        <v>13</v>
      </c>
      <c r="Q28" s="2">
        <v>2402</v>
      </c>
      <c r="R28" s="2">
        <v>69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2402</v>
      </c>
      <c r="AB28" s="14">
        <f t="shared" si="12"/>
        <v>69</v>
      </c>
      <c r="AC28" s="12">
        <f>AA28+AB28</f>
        <v>2471</v>
      </c>
      <c r="AE28" s="3" t="s">
        <v>13</v>
      </c>
      <c r="AF28" s="2">
        <f t="shared" si="13"/>
        <v>2976.0636969192337</v>
      </c>
      <c r="AG28" s="2">
        <f t="shared" si="13"/>
        <v>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2976.0636969192337</v>
      </c>
      <c r="AQ28" s="16">
        <f t="shared" si="13"/>
        <v>0</v>
      </c>
      <c r="AR28" s="12">
        <f t="shared" si="13"/>
        <v>2892.9603399433422</v>
      </c>
    </row>
    <row r="29" spans="1:44" ht="15" customHeight="1" thickBot="1" x14ac:dyDescent="0.3">
      <c r="A29" s="3" t="s">
        <v>14</v>
      </c>
      <c r="B29" s="2">
        <v>220619060.00000015</v>
      </c>
      <c r="C29" s="2">
        <v>964769830.99999928</v>
      </c>
      <c r="D29" s="2">
        <v>50221838.999999993</v>
      </c>
      <c r="E29" s="2">
        <v>16188210</v>
      </c>
      <c r="F29" s="2"/>
      <c r="G29" s="2">
        <v>106486138.00000001</v>
      </c>
      <c r="H29" s="2"/>
      <c r="I29" s="2">
        <v>76676618.00000003</v>
      </c>
      <c r="J29" s="2">
        <v>0</v>
      </c>
      <c r="K29" s="2"/>
      <c r="L29" s="1">
        <f t="shared" si="11"/>
        <v>270840899.00000012</v>
      </c>
      <c r="M29" s="14">
        <f t="shared" si="11"/>
        <v>1164120796.9999993</v>
      </c>
      <c r="N29" s="12">
        <f>L29+M29</f>
        <v>1434961695.9999995</v>
      </c>
      <c r="P29" s="3" t="s">
        <v>14</v>
      </c>
      <c r="Q29" s="2">
        <v>47523</v>
      </c>
      <c r="R29" s="2">
        <v>157768</v>
      </c>
      <c r="S29" s="2">
        <v>10711</v>
      </c>
      <c r="T29" s="2">
        <v>2953</v>
      </c>
      <c r="U29" s="2">
        <v>0</v>
      </c>
      <c r="V29" s="2">
        <v>11089</v>
      </c>
      <c r="W29" s="2">
        <v>0</v>
      </c>
      <c r="X29" s="2">
        <v>11046</v>
      </c>
      <c r="Y29" s="2">
        <v>5624</v>
      </c>
      <c r="Z29" s="2">
        <v>0</v>
      </c>
      <c r="AA29" s="1">
        <f t="shared" si="12"/>
        <v>63858</v>
      </c>
      <c r="AB29" s="14">
        <f t="shared" si="12"/>
        <v>182856</v>
      </c>
      <c r="AC29" s="12">
        <f>AA29+AB29</f>
        <v>246714</v>
      </c>
      <c r="AE29" s="3" t="s">
        <v>14</v>
      </c>
      <c r="AF29" s="2">
        <f t="shared" si="13"/>
        <v>4642.3639080024441</v>
      </c>
      <c r="AG29" s="2">
        <f t="shared" si="13"/>
        <v>6115.1173305106186</v>
      </c>
      <c r="AH29" s="2">
        <f t="shared" si="13"/>
        <v>4688.8095415927546</v>
      </c>
      <c r="AI29" s="2">
        <f t="shared" si="13"/>
        <v>5481.9539451405353</v>
      </c>
      <c r="AJ29" s="2" t="str">
        <f t="shared" si="13"/>
        <v>N.A.</v>
      </c>
      <c r="AK29" s="2">
        <f t="shared" si="13"/>
        <v>9602.8621156100653</v>
      </c>
      <c r="AL29" s="2" t="str">
        <f t="shared" si="13"/>
        <v>N.A.</v>
      </c>
      <c r="AM29" s="2">
        <f t="shared" si="13"/>
        <v>6941.5732391816073</v>
      </c>
      <c r="AN29" s="2">
        <f t="shared" si="13"/>
        <v>0</v>
      </c>
      <c r="AO29" s="2" t="str">
        <f t="shared" si="13"/>
        <v>N.A.</v>
      </c>
      <c r="AP29" s="15">
        <f t="shared" si="13"/>
        <v>4241.2994299852817</v>
      </c>
      <c r="AQ29" s="16">
        <f t="shared" si="13"/>
        <v>6366.3253981274847</v>
      </c>
      <c r="AR29" s="12">
        <f t="shared" si="13"/>
        <v>5816.2961810031029</v>
      </c>
    </row>
    <row r="30" spans="1:44" ht="15" customHeight="1" thickBot="1" x14ac:dyDescent="0.3">
      <c r="A30" s="3" t="s">
        <v>15</v>
      </c>
      <c r="B30" s="2">
        <v>22924974.000000007</v>
      </c>
      <c r="C30" s="2">
        <v>2762966</v>
      </c>
      <c r="D30" s="2">
        <v>5128660</v>
      </c>
      <c r="E30" s="2"/>
      <c r="F30" s="2"/>
      <c r="G30" s="2">
        <v>6583458.9999999991</v>
      </c>
      <c r="H30" s="2">
        <v>6731956.0000000037</v>
      </c>
      <c r="I30" s="2"/>
      <c r="J30" s="2">
        <v>0</v>
      </c>
      <c r="K30" s="2"/>
      <c r="L30" s="1">
        <f t="shared" si="11"/>
        <v>34785590.000000015</v>
      </c>
      <c r="M30" s="14">
        <f t="shared" si="11"/>
        <v>9346425</v>
      </c>
      <c r="N30" s="12">
        <f>L30+M30</f>
        <v>44132015.000000015</v>
      </c>
      <c r="P30" s="3" t="s">
        <v>15</v>
      </c>
      <c r="Q30" s="2">
        <v>7963</v>
      </c>
      <c r="R30" s="2">
        <v>889</v>
      </c>
      <c r="S30" s="2">
        <v>749</v>
      </c>
      <c r="T30" s="2">
        <v>0</v>
      </c>
      <c r="U30" s="2">
        <v>0</v>
      </c>
      <c r="V30" s="2">
        <v>2154</v>
      </c>
      <c r="W30" s="2">
        <v>12711</v>
      </c>
      <c r="X30" s="2">
        <v>0</v>
      </c>
      <c r="Y30" s="2">
        <v>3131</v>
      </c>
      <c r="Z30" s="2">
        <v>0</v>
      </c>
      <c r="AA30" s="1">
        <f t="shared" si="12"/>
        <v>24554</v>
      </c>
      <c r="AB30" s="14">
        <f t="shared" si="12"/>
        <v>3043</v>
      </c>
      <c r="AC30" s="18">
        <f>AA30+AB30</f>
        <v>27597</v>
      </c>
      <c r="AE30" s="3" t="s">
        <v>15</v>
      </c>
      <c r="AF30" s="2">
        <f t="shared" si="13"/>
        <v>2878.9368328519413</v>
      </c>
      <c r="AG30" s="2">
        <f t="shared" si="13"/>
        <v>3107.9482564679415</v>
      </c>
      <c r="AH30" s="2">
        <f t="shared" si="13"/>
        <v>6847.3431241655544</v>
      </c>
      <c r="AI30" s="2" t="str">
        <f t="shared" si="13"/>
        <v>N.A.</v>
      </c>
      <c r="AJ30" s="2" t="str">
        <f t="shared" si="13"/>
        <v>N.A.</v>
      </c>
      <c r="AK30" s="2">
        <f t="shared" si="13"/>
        <v>3056.3876508820795</v>
      </c>
      <c r="AL30" s="2">
        <f t="shared" si="13"/>
        <v>529.61655259224324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1416.6974830984775</v>
      </c>
      <c r="AQ30" s="16">
        <f t="shared" si="13"/>
        <v>3071.4508708511339</v>
      </c>
      <c r="AR30" s="12">
        <f t="shared" si="13"/>
        <v>1599.1598724499045</v>
      </c>
    </row>
    <row r="31" spans="1:44" ht="15" customHeight="1" thickBot="1" x14ac:dyDescent="0.3">
      <c r="A31" s="4" t="s">
        <v>16</v>
      </c>
      <c r="B31" s="2">
        <v>393969206</v>
      </c>
      <c r="C31" s="2">
        <v>967532797.00000095</v>
      </c>
      <c r="D31" s="2">
        <v>126820496.00000009</v>
      </c>
      <c r="E31" s="2">
        <v>16188210</v>
      </c>
      <c r="F31" s="2">
        <v>70094473.000000015</v>
      </c>
      <c r="G31" s="2">
        <v>113069596.99999996</v>
      </c>
      <c r="H31" s="2">
        <v>178123738.99999994</v>
      </c>
      <c r="I31" s="2">
        <v>76676618.00000003</v>
      </c>
      <c r="J31" s="2">
        <v>0</v>
      </c>
      <c r="K31" s="2"/>
      <c r="L31" s="1">
        <f t="shared" ref="L31" si="14">B31+D31+F31+H31+J31</f>
        <v>769007914</v>
      </c>
      <c r="M31" s="14">
        <f t="shared" ref="M31" si="15">C31+E31+G31+I31+K31</f>
        <v>1173467222.000001</v>
      </c>
      <c r="N31" s="18">
        <f>L31+M31</f>
        <v>1942475136.000001</v>
      </c>
      <c r="P31" s="4" t="s">
        <v>16</v>
      </c>
      <c r="Q31" s="2">
        <v>86840</v>
      </c>
      <c r="R31" s="2">
        <v>158726</v>
      </c>
      <c r="S31" s="2">
        <v>25935</v>
      </c>
      <c r="T31" s="2">
        <v>2953</v>
      </c>
      <c r="U31" s="2">
        <v>10971</v>
      </c>
      <c r="V31" s="2">
        <v>13243</v>
      </c>
      <c r="W31" s="2">
        <v>49075</v>
      </c>
      <c r="X31" s="2">
        <v>11046</v>
      </c>
      <c r="Y31" s="2">
        <v>11042</v>
      </c>
      <c r="Z31" s="2">
        <v>0</v>
      </c>
      <c r="AA31" s="1">
        <f t="shared" ref="AA31" si="16">Q31+S31+U31+W31+Y31</f>
        <v>183863</v>
      </c>
      <c r="AB31" s="14">
        <f t="shared" ref="AB31" si="17">R31+T31+V31+X31+Z31</f>
        <v>185968</v>
      </c>
      <c r="AC31" s="12">
        <f>AA31+AB31</f>
        <v>369831</v>
      </c>
      <c r="AE31" s="4" t="s">
        <v>16</v>
      </c>
      <c r="AF31" s="2">
        <f t="shared" ref="AF31:AO31" si="18">IFERROR(B31/Q31, "N.A.")</f>
        <v>4536.7250806080147</v>
      </c>
      <c r="AG31" s="2">
        <f t="shared" si="18"/>
        <v>6095.6163262477539</v>
      </c>
      <c r="AH31" s="2">
        <f t="shared" si="18"/>
        <v>4889.9362251783341</v>
      </c>
      <c r="AI31" s="2">
        <f t="shared" si="18"/>
        <v>5481.9539451405353</v>
      </c>
      <c r="AJ31" s="2">
        <f t="shared" si="18"/>
        <v>6389.0687266429695</v>
      </c>
      <c r="AK31" s="2">
        <f t="shared" si="18"/>
        <v>8538.0651665030546</v>
      </c>
      <c r="AL31" s="2">
        <f t="shared" si="18"/>
        <v>3629.6228018339266</v>
      </c>
      <c r="AM31" s="2">
        <f t="shared" si="18"/>
        <v>6941.5732391816073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4182.5049846896873</v>
      </c>
      <c r="AQ31" s="16">
        <f t="shared" ref="AQ31" si="20">IFERROR(M31/AB31, "N.A.")</f>
        <v>6310.0491589951007</v>
      </c>
      <c r="AR31" s="12">
        <f t="shared" ref="AR31" si="21">IFERROR(N31/AC31, "N.A.")</f>
        <v>5252.331838055763</v>
      </c>
    </row>
    <row r="32" spans="1:44" ht="15" customHeight="1" thickBot="1" x14ac:dyDescent="0.3">
      <c r="A32" s="5" t="s">
        <v>0</v>
      </c>
      <c r="B32" s="48">
        <f>B31+C31</f>
        <v>1361502003.000001</v>
      </c>
      <c r="C32" s="49"/>
      <c r="D32" s="48">
        <f>D31+E31</f>
        <v>143008706.00000009</v>
      </c>
      <c r="E32" s="49"/>
      <c r="F32" s="48">
        <f>F31+G31</f>
        <v>183164069.99999997</v>
      </c>
      <c r="G32" s="49"/>
      <c r="H32" s="48">
        <f>H31+I31</f>
        <v>254800356.99999997</v>
      </c>
      <c r="I32" s="49"/>
      <c r="J32" s="48">
        <f>J31+K31</f>
        <v>0</v>
      </c>
      <c r="K32" s="49"/>
      <c r="L32" s="48">
        <f>L31+M31</f>
        <v>1942475136.000001</v>
      </c>
      <c r="M32" s="50"/>
      <c r="N32" s="19">
        <f>B32+D32+F32+H32+J32</f>
        <v>1942475136.000001</v>
      </c>
      <c r="P32" s="5" t="s">
        <v>0</v>
      </c>
      <c r="Q32" s="48">
        <f>Q31+R31</f>
        <v>245566</v>
      </c>
      <c r="R32" s="49"/>
      <c r="S32" s="48">
        <f>S31+T31</f>
        <v>28888</v>
      </c>
      <c r="T32" s="49"/>
      <c r="U32" s="48">
        <f>U31+V31</f>
        <v>24214</v>
      </c>
      <c r="V32" s="49"/>
      <c r="W32" s="48">
        <f>W31+X31</f>
        <v>60121</v>
      </c>
      <c r="X32" s="49"/>
      <c r="Y32" s="48">
        <f>Y31+Z31</f>
        <v>11042</v>
      </c>
      <c r="Z32" s="49"/>
      <c r="AA32" s="48">
        <f>AA31+AB31</f>
        <v>369831</v>
      </c>
      <c r="AB32" s="49"/>
      <c r="AC32" s="20">
        <f>Q32+S32+U32+W32+Y32</f>
        <v>369831</v>
      </c>
      <c r="AE32" s="5" t="s">
        <v>0</v>
      </c>
      <c r="AF32" s="28">
        <f>IFERROR(B32/Q32,"N.A.")</f>
        <v>5544.3424700487894</v>
      </c>
      <c r="AG32" s="29"/>
      <c r="AH32" s="28">
        <f>IFERROR(D32/S32,"N.A.")</f>
        <v>4950.4536831902551</v>
      </c>
      <c r="AI32" s="29"/>
      <c r="AJ32" s="28">
        <f>IFERROR(F32/U32,"N.A.")</f>
        <v>7564.3871314115786</v>
      </c>
      <c r="AK32" s="29"/>
      <c r="AL32" s="28">
        <f>IFERROR(H32/W32,"N.A.")</f>
        <v>4238.1257297782804</v>
      </c>
      <c r="AM32" s="29"/>
      <c r="AN32" s="28">
        <f>IFERROR(J32/Y32,"N.A.")</f>
        <v>0</v>
      </c>
      <c r="AO32" s="29"/>
      <c r="AP32" s="28">
        <f>IFERROR(L32/AA32,"N.A.")</f>
        <v>5252.331838055763</v>
      </c>
      <c r="AQ32" s="29"/>
      <c r="AR32" s="17">
        <f>IFERROR(N32/AC32, "N.A.")</f>
        <v>5252.331838055763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13878868.999999996</v>
      </c>
      <c r="C39" s="2"/>
      <c r="D39" s="2">
        <v>4887129.9999999991</v>
      </c>
      <c r="E39" s="2"/>
      <c r="F39" s="2">
        <v>12321742.000000002</v>
      </c>
      <c r="G39" s="2"/>
      <c r="H39" s="2">
        <v>74531080.99999997</v>
      </c>
      <c r="I39" s="2"/>
      <c r="J39" s="2">
        <v>0</v>
      </c>
      <c r="K39" s="2"/>
      <c r="L39" s="1">
        <f t="shared" ref="L39:M42" si="22">B39+D39+F39+H39+J39</f>
        <v>105618821.99999997</v>
      </c>
      <c r="M39" s="14">
        <f t="shared" si="22"/>
        <v>0</v>
      </c>
      <c r="N39" s="12">
        <f>L39+M39</f>
        <v>105618821.99999997</v>
      </c>
      <c r="P39" s="3" t="s">
        <v>12</v>
      </c>
      <c r="Q39" s="2">
        <v>5203</v>
      </c>
      <c r="R39" s="2">
        <v>0</v>
      </c>
      <c r="S39" s="2">
        <v>936</v>
      </c>
      <c r="T39" s="2">
        <v>0</v>
      </c>
      <c r="U39" s="2">
        <v>2253</v>
      </c>
      <c r="V39" s="2">
        <v>0</v>
      </c>
      <c r="W39" s="2">
        <v>32460</v>
      </c>
      <c r="X39" s="2">
        <v>0</v>
      </c>
      <c r="Y39" s="2">
        <v>9395</v>
      </c>
      <c r="Z39" s="2">
        <v>0</v>
      </c>
      <c r="AA39" s="1">
        <f t="shared" ref="AA39:AB42" si="23">Q39+S39+U39+W39+Y39</f>
        <v>50247</v>
      </c>
      <c r="AB39" s="14">
        <f t="shared" si="23"/>
        <v>0</v>
      </c>
      <c r="AC39" s="12">
        <f>AA39+AB39</f>
        <v>50247</v>
      </c>
      <c r="AE39" s="3" t="s">
        <v>12</v>
      </c>
      <c r="AF39" s="2">
        <f t="shared" ref="AF39:AR42" si="24">IFERROR(B39/Q39, "N.A.")</f>
        <v>2667.4743417259265</v>
      </c>
      <c r="AG39" s="2" t="str">
        <f t="shared" si="24"/>
        <v>N.A.</v>
      </c>
      <c r="AH39" s="2">
        <f t="shared" si="24"/>
        <v>5221.2927350427344</v>
      </c>
      <c r="AI39" s="2" t="str">
        <f t="shared" si="24"/>
        <v>N.A.</v>
      </c>
      <c r="AJ39" s="2">
        <f t="shared" si="24"/>
        <v>5469.0377274744797</v>
      </c>
      <c r="AK39" s="2" t="str">
        <f t="shared" si="24"/>
        <v>N.A.</v>
      </c>
      <c r="AL39" s="2">
        <f t="shared" si="24"/>
        <v>2296.08998767714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2101.992596572929</v>
      </c>
      <c r="AQ39" s="16" t="str">
        <f t="shared" si="24"/>
        <v>N.A.</v>
      </c>
      <c r="AR39" s="12">
        <f t="shared" si="24"/>
        <v>2101.992596572929</v>
      </c>
    </row>
    <row r="40" spans="1:44" ht="15" customHeight="1" thickBot="1" x14ac:dyDescent="0.3">
      <c r="A40" s="3" t="s">
        <v>13</v>
      </c>
      <c r="B40" s="2">
        <v>56702881</v>
      </c>
      <c r="C40" s="2">
        <v>3433175.0000000005</v>
      </c>
      <c r="D40" s="2">
        <v>91848</v>
      </c>
      <c r="E40" s="2"/>
      <c r="F40" s="2"/>
      <c r="G40" s="2"/>
      <c r="H40" s="2"/>
      <c r="I40" s="2"/>
      <c r="J40" s="2"/>
      <c r="K40" s="2"/>
      <c r="L40" s="1">
        <f t="shared" si="22"/>
        <v>56794729</v>
      </c>
      <c r="M40" s="14">
        <f t="shared" si="22"/>
        <v>3433175.0000000005</v>
      </c>
      <c r="N40" s="12">
        <f>L40+M40</f>
        <v>60227904</v>
      </c>
      <c r="P40" s="3" t="s">
        <v>13</v>
      </c>
      <c r="Q40" s="2">
        <v>21220</v>
      </c>
      <c r="R40" s="2">
        <v>1529</v>
      </c>
      <c r="S40" s="2">
        <v>89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21309</v>
      </c>
      <c r="AB40" s="14">
        <f t="shared" si="23"/>
        <v>1529</v>
      </c>
      <c r="AC40" s="12">
        <f>AA40+AB40</f>
        <v>22838</v>
      </c>
      <c r="AE40" s="3" t="s">
        <v>13</v>
      </c>
      <c r="AF40" s="2">
        <f t="shared" si="24"/>
        <v>2672.1433081998116</v>
      </c>
      <c r="AG40" s="2">
        <f t="shared" si="24"/>
        <v>2245.3727926749511</v>
      </c>
      <c r="AH40" s="2">
        <f t="shared" si="24"/>
        <v>1032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2665.2930217279086</v>
      </c>
      <c r="AQ40" s="16">
        <f t="shared" si="24"/>
        <v>2245.3727926749511</v>
      </c>
      <c r="AR40" s="12">
        <f t="shared" si="24"/>
        <v>2637.1794377791402</v>
      </c>
    </row>
    <row r="41" spans="1:44" ht="15" customHeight="1" thickBot="1" x14ac:dyDescent="0.3">
      <c r="A41" s="3" t="s">
        <v>14</v>
      </c>
      <c r="B41" s="2">
        <v>111737835</v>
      </c>
      <c r="C41" s="2">
        <v>567974048.9999994</v>
      </c>
      <c r="D41" s="2">
        <v>11378744.000000002</v>
      </c>
      <c r="E41" s="2">
        <v>9729350</v>
      </c>
      <c r="F41" s="2"/>
      <c r="G41" s="2">
        <v>25428610</v>
      </c>
      <c r="H41" s="2"/>
      <c r="I41" s="2">
        <v>46972635.000000015</v>
      </c>
      <c r="J41" s="2">
        <v>0</v>
      </c>
      <c r="K41" s="2"/>
      <c r="L41" s="1">
        <f t="shared" si="22"/>
        <v>123116579</v>
      </c>
      <c r="M41" s="14">
        <f t="shared" si="22"/>
        <v>650104643.9999994</v>
      </c>
      <c r="N41" s="12">
        <f>L41+M41</f>
        <v>773221222.9999994</v>
      </c>
      <c r="P41" s="3" t="s">
        <v>14</v>
      </c>
      <c r="Q41" s="2">
        <v>32200</v>
      </c>
      <c r="R41" s="2">
        <v>94079</v>
      </c>
      <c r="S41" s="2">
        <v>3329</v>
      </c>
      <c r="T41" s="2">
        <v>1638</v>
      </c>
      <c r="U41" s="2">
        <v>0</v>
      </c>
      <c r="V41" s="2">
        <v>4321</v>
      </c>
      <c r="W41" s="2">
        <v>0</v>
      </c>
      <c r="X41" s="2">
        <v>8674</v>
      </c>
      <c r="Y41" s="2">
        <v>8317</v>
      </c>
      <c r="Z41" s="2">
        <v>0</v>
      </c>
      <c r="AA41" s="1">
        <f t="shared" si="23"/>
        <v>43846</v>
      </c>
      <c r="AB41" s="14">
        <f t="shared" si="23"/>
        <v>108712</v>
      </c>
      <c r="AC41" s="12">
        <f>AA41+AB41</f>
        <v>152558</v>
      </c>
      <c r="AE41" s="3" t="s">
        <v>14</v>
      </c>
      <c r="AF41" s="2">
        <f t="shared" si="24"/>
        <v>3470.1190993788819</v>
      </c>
      <c r="AG41" s="2">
        <f t="shared" si="24"/>
        <v>6037.203297228918</v>
      </c>
      <c r="AH41" s="2">
        <f t="shared" si="24"/>
        <v>3418.0666866927013</v>
      </c>
      <c r="AI41" s="2">
        <f t="shared" si="24"/>
        <v>5939.7741147741144</v>
      </c>
      <c r="AJ41" s="2" t="str">
        <f t="shared" si="24"/>
        <v>N.A.</v>
      </c>
      <c r="AK41" s="2">
        <f t="shared" si="24"/>
        <v>5884.8900717426523</v>
      </c>
      <c r="AL41" s="2" t="str">
        <f t="shared" si="24"/>
        <v>N.A.</v>
      </c>
      <c r="AM41" s="2">
        <f t="shared" si="24"/>
        <v>5415.3372146645161</v>
      </c>
      <c r="AN41" s="2">
        <f t="shared" si="24"/>
        <v>0</v>
      </c>
      <c r="AO41" s="2" t="str">
        <f t="shared" si="24"/>
        <v>N.A.</v>
      </c>
      <c r="AP41" s="15">
        <f t="shared" si="24"/>
        <v>2807.9318295853668</v>
      </c>
      <c r="AQ41" s="16">
        <f t="shared" si="24"/>
        <v>5980.0633232761738</v>
      </c>
      <c r="AR41" s="12">
        <f t="shared" si="24"/>
        <v>5068.3754572031585</v>
      </c>
    </row>
    <row r="42" spans="1:44" ht="15" customHeight="1" thickBot="1" x14ac:dyDescent="0.3">
      <c r="A42" s="3" t="s">
        <v>15</v>
      </c>
      <c r="B42" s="2">
        <v>256320</v>
      </c>
      <c r="C42" s="2">
        <v>1537155</v>
      </c>
      <c r="D42" s="2"/>
      <c r="E42" s="2"/>
      <c r="F42" s="2"/>
      <c r="G42" s="2"/>
      <c r="H42" s="2">
        <v>190668</v>
      </c>
      <c r="I42" s="2"/>
      <c r="J42" s="2">
        <v>0</v>
      </c>
      <c r="K42" s="2"/>
      <c r="L42" s="1">
        <f t="shared" si="22"/>
        <v>446988</v>
      </c>
      <c r="M42" s="14">
        <f t="shared" si="22"/>
        <v>1537155</v>
      </c>
      <c r="N42" s="12">
        <f>L42+M42</f>
        <v>1984143</v>
      </c>
      <c r="P42" s="3" t="s">
        <v>15</v>
      </c>
      <c r="Q42" s="2">
        <v>89</v>
      </c>
      <c r="R42" s="2">
        <v>438</v>
      </c>
      <c r="S42" s="2">
        <v>0</v>
      </c>
      <c r="T42" s="2">
        <v>0</v>
      </c>
      <c r="U42" s="2">
        <v>0</v>
      </c>
      <c r="V42" s="2">
        <v>0</v>
      </c>
      <c r="W42" s="2">
        <v>502</v>
      </c>
      <c r="X42" s="2">
        <v>0</v>
      </c>
      <c r="Y42" s="2">
        <v>1983</v>
      </c>
      <c r="Z42" s="2">
        <v>0</v>
      </c>
      <c r="AA42" s="1">
        <f t="shared" si="23"/>
        <v>2574</v>
      </c>
      <c r="AB42" s="14">
        <f t="shared" si="23"/>
        <v>438</v>
      </c>
      <c r="AC42" s="12">
        <f>AA42+AB42</f>
        <v>3012</v>
      </c>
      <c r="AE42" s="3" t="s">
        <v>15</v>
      </c>
      <c r="AF42" s="2">
        <f t="shared" si="24"/>
        <v>2880</v>
      </c>
      <c r="AG42" s="2">
        <f t="shared" si="24"/>
        <v>3509.4863013698632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379.8167330677291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173.65501165501166</v>
      </c>
      <c r="AQ42" s="16">
        <f t="shared" si="24"/>
        <v>3509.4863013698632</v>
      </c>
      <c r="AR42" s="12">
        <f t="shared" si="24"/>
        <v>658.74601593625493</v>
      </c>
    </row>
    <row r="43" spans="1:44" ht="15" customHeight="1" thickBot="1" x14ac:dyDescent="0.3">
      <c r="A43" s="4" t="s">
        <v>16</v>
      </c>
      <c r="B43" s="2">
        <v>182575905.00000003</v>
      </c>
      <c r="C43" s="2">
        <v>572944378.99999976</v>
      </c>
      <c r="D43" s="2">
        <v>16357722</v>
      </c>
      <c r="E43" s="2">
        <v>9729350</v>
      </c>
      <c r="F43" s="2">
        <v>12321742.000000002</v>
      </c>
      <c r="G43" s="2">
        <v>25428610</v>
      </c>
      <c r="H43" s="2">
        <v>74721748.999999911</v>
      </c>
      <c r="I43" s="2">
        <v>46972635.000000015</v>
      </c>
      <c r="J43" s="2">
        <v>0</v>
      </c>
      <c r="K43" s="2"/>
      <c r="L43" s="1">
        <f t="shared" ref="L43" si="25">B43+D43+F43+H43+J43</f>
        <v>285977117.99999994</v>
      </c>
      <c r="M43" s="14">
        <f t="shared" ref="M43" si="26">C43+E43+G43+I43+K43</f>
        <v>655074973.99999976</v>
      </c>
      <c r="N43" s="18">
        <f>L43+M43</f>
        <v>941052091.99999976</v>
      </c>
      <c r="P43" s="4" t="s">
        <v>16</v>
      </c>
      <c r="Q43" s="2">
        <v>58712</v>
      </c>
      <c r="R43" s="2">
        <v>96046</v>
      </c>
      <c r="S43" s="2">
        <v>4354</v>
      </c>
      <c r="T43" s="2">
        <v>1638</v>
      </c>
      <c r="U43" s="2">
        <v>2253</v>
      </c>
      <c r="V43" s="2">
        <v>4321</v>
      </c>
      <c r="W43" s="2">
        <v>32962</v>
      </c>
      <c r="X43" s="2">
        <v>8674</v>
      </c>
      <c r="Y43" s="2">
        <v>19695</v>
      </c>
      <c r="Z43" s="2">
        <v>0</v>
      </c>
      <c r="AA43" s="1">
        <f t="shared" ref="AA43" si="27">Q43+S43+U43+W43+Y43</f>
        <v>117976</v>
      </c>
      <c r="AB43" s="14">
        <f t="shared" ref="AB43" si="28">R43+T43+V43+X43+Z43</f>
        <v>110679</v>
      </c>
      <c r="AC43" s="18">
        <f>AA43+AB43</f>
        <v>228655</v>
      </c>
      <c r="AE43" s="4" t="s">
        <v>16</v>
      </c>
      <c r="AF43" s="2">
        <f t="shared" ref="AF43:AO43" si="29">IFERROR(B43/Q43, "N.A.")</f>
        <v>3109.6863503202076</v>
      </c>
      <c r="AG43" s="2">
        <f t="shared" si="29"/>
        <v>5965.3122358036753</v>
      </c>
      <c r="AH43" s="2">
        <f t="shared" si="29"/>
        <v>3756.9412034910429</v>
      </c>
      <c r="AI43" s="2">
        <f t="shared" si="29"/>
        <v>5939.7741147741144</v>
      </c>
      <c r="AJ43" s="2">
        <f t="shared" si="29"/>
        <v>5469.0377274744797</v>
      </c>
      <c r="AK43" s="2">
        <f t="shared" si="29"/>
        <v>5884.8900717426523</v>
      </c>
      <c r="AL43" s="2">
        <f t="shared" si="29"/>
        <v>2266.9058006188916</v>
      </c>
      <c r="AM43" s="2">
        <f t="shared" si="29"/>
        <v>5415.3372146645161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2424.0279209330706</v>
      </c>
      <c r="AQ43" s="16">
        <f t="shared" ref="AQ43" si="31">IFERROR(M43/AB43, "N.A.")</f>
        <v>5918.6925613711701</v>
      </c>
      <c r="AR43" s="12">
        <f t="shared" ref="AR43" si="32">IFERROR(N43/AC43, "N.A.")</f>
        <v>4115.5981369311839</v>
      </c>
    </row>
    <row r="44" spans="1:44" ht="15" customHeight="1" thickBot="1" x14ac:dyDescent="0.3">
      <c r="A44" s="5" t="s">
        <v>0</v>
      </c>
      <c r="B44" s="48">
        <f>B43+C43</f>
        <v>755520283.99999976</v>
      </c>
      <c r="C44" s="49"/>
      <c r="D44" s="48">
        <f>D43+E43</f>
        <v>26087072</v>
      </c>
      <c r="E44" s="49"/>
      <c r="F44" s="48">
        <f>F43+G43</f>
        <v>37750352</v>
      </c>
      <c r="G44" s="49"/>
      <c r="H44" s="48">
        <f>H43+I43</f>
        <v>121694383.99999993</v>
      </c>
      <c r="I44" s="49"/>
      <c r="J44" s="48">
        <f>J43+K43</f>
        <v>0</v>
      </c>
      <c r="K44" s="49"/>
      <c r="L44" s="48">
        <f>L43+M43</f>
        <v>941052091.99999976</v>
      </c>
      <c r="M44" s="50"/>
      <c r="N44" s="19">
        <f>B44+D44+F44+H44+J44</f>
        <v>941052091.99999964</v>
      </c>
      <c r="P44" s="5" t="s">
        <v>0</v>
      </c>
      <c r="Q44" s="48">
        <f>Q43+R43</f>
        <v>154758</v>
      </c>
      <c r="R44" s="49"/>
      <c r="S44" s="48">
        <f>S43+T43</f>
        <v>5992</v>
      </c>
      <c r="T44" s="49"/>
      <c r="U44" s="48">
        <f>U43+V43</f>
        <v>6574</v>
      </c>
      <c r="V44" s="49"/>
      <c r="W44" s="48">
        <f>W43+X43</f>
        <v>41636</v>
      </c>
      <c r="X44" s="49"/>
      <c r="Y44" s="48">
        <f>Y43+Z43</f>
        <v>19695</v>
      </c>
      <c r="Z44" s="49"/>
      <c r="AA44" s="48">
        <f>AA43+AB43</f>
        <v>228655</v>
      </c>
      <c r="AB44" s="50"/>
      <c r="AC44" s="19">
        <f>Q44+S44+U44+W44+Y44</f>
        <v>228655</v>
      </c>
      <c r="AE44" s="5" t="s">
        <v>0</v>
      </c>
      <c r="AF44" s="28">
        <f>IFERROR(B44/Q44,"N.A.")</f>
        <v>4881.9465488052301</v>
      </c>
      <c r="AG44" s="29"/>
      <c r="AH44" s="28">
        <f>IFERROR(D44/S44,"N.A.")</f>
        <v>4353.6502002670231</v>
      </c>
      <c r="AI44" s="29"/>
      <c r="AJ44" s="28">
        <f>IFERROR(F44/U44,"N.A.")</f>
        <v>5742.3717675692124</v>
      </c>
      <c r="AK44" s="29"/>
      <c r="AL44" s="28">
        <f>IFERROR(H44/W44,"N.A.")</f>
        <v>2922.8164088769317</v>
      </c>
      <c r="AM44" s="29"/>
      <c r="AN44" s="28">
        <f>IFERROR(J44/Y44,"N.A.")</f>
        <v>0</v>
      </c>
      <c r="AO44" s="29"/>
      <c r="AP44" s="28">
        <f>IFERROR(L44/AA44,"N.A.")</f>
        <v>4115.5981369311839</v>
      </c>
      <c r="AQ44" s="29"/>
      <c r="AR44" s="17">
        <f>IFERROR(N44/AC44, "N.A.")</f>
        <v>4115.598136931183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6254414.9999999991</v>
      </c>
      <c r="C15" s="2"/>
      <c r="D15" s="2">
        <v>1110240</v>
      </c>
      <c r="E15" s="2"/>
      <c r="F15" s="2">
        <v>6513660.0000000009</v>
      </c>
      <c r="G15" s="2"/>
      <c r="H15" s="2">
        <v>7380789.0000000019</v>
      </c>
      <c r="I15" s="2"/>
      <c r="J15" s="2">
        <v>0</v>
      </c>
      <c r="K15" s="2"/>
      <c r="L15" s="1">
        <f t="shared" ref="L15:M18" si="0">B15+D15+F15+H15+J15</f>
        <v>21259104</v>
      </c>
      <c r="M15" s="14">
        <f t="shared" si="0"/>
        <v>0</v>
      </c>
      <c r="N15" s="12">
        <f>L15+M15</f>
        <v>21259104</v>
      </c>
      <c r="P15" s="3" t="s">
        <v>12</v>
      </c>
      <c r="Q15" s="2">
        <v>2396</v>
      </c>
      <c r="R15" s="2">
        <v>0</v>
      </c>
      <c r="S15" s="2">
        <v>274</v>
      </c>
      <c r="T15" s="2">
        <v>0</v>
      </c>
      <c r="U15" s="2">
        <v>1172</v>
      </c>
      <c r="V15" s="2">
        <v>0</v>
      </c>
      <c r="W15" s="2">
        <v>3444</v>
      </c>
      <c r="X15" s="2">
        <v>0</v>
      </c>
      <c r="Y15" s="2">
        <v>845</v>
      </c>
      <c r="Z15" s="2">
        <v>0</v>
      </c>
      <c r="AA15" s="1">
        <f t="shared" ref="AA15:AB18" si="1">Q15+S15+U15+W15+Y15</f>
        <v>8131</v>
      </c>
      <c r="AB15" s="14">
        <f t="shared" si="1"/>
        <v>0</v>
      </c>
      <c r="AC15" s="12">
        <f>AA15+AB15</f>
        <v>8131</v>
      </c>
      <c r="AE15" s="3" t="s">
        <v>12</v>
      </c>
      <c r="AF15" s="2">
        <f t="shared" ref="AF15:AR18" si="2">IFERROR(B15/Q15, "N.A.")</f>
        <v>2610.3568447412349</v>
      </c>
      <c r="AG15" s="2" t="str">
        <f t="shared" si="2"/>
        <v>N.A.</v>
      </c>
      <c r="AH15" s="2">
        <f t="shared" si="2"/>
        <v>4051.9708029197081</v>
      </c>
      <c r="AI15" s="2" t="str">
        <f t="shared" si="2"/>
        <v>N.A.</v>
      </c>
      <c r="AJ15" s="2">
        <f t="shared" si="2"/>
        <v>5557.7303754266222</v>
      </c>
      <c r="AK15" s="2" t="str">
        <f t="shared" si="2"/>
        <v>N.A.</v>
      </c>
      <c r="AL15" s="2">
        <f t="shared" si="2"/>
        <v>2143.0862369337983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2614.5743450990039</v>
      </c>
      <c r="AQ15" s="16" t="str">
        <f t="shared" si="2"/>
        <v>N.A.</v>
      </c>
      <c r="AR15" s="12">
        <f t="shared" si="2"/>
        <v>2614.5743450990039</v>
      </c>
    </row>
    <row r="16" spans="1:44" ht="15" customHeight="1" thickBot="1" x14ac:dyDescent="0.3">
      <c r="A16" s="3" t="s">
        <v>13</v>
      </c>
      <c r="B16" s="2">
        <v>363720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363720</v>
      </c>
      <c r="M16" s="14">
        <f t="shared" si="0"/>
        <v>0</v>
      </c>
      <c r="N16" s="12">
        <f>L16+M16</f>
        <v>363720</v>
      </c>
      <c r="P16" s="3" t="s">
        <v>13</v>
      </c>
      <c r="Q16" s="2">
        <v>424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424</v>
      </c>
      <c r="AB16" s="14">
        <f t="shared" si="1"/>
        <v>0</v>
      </c>
      <c r="AC16" s="12">
        <f>AA16+AB16</f>
        <v>424</v>
      </c>
      <c r="AE16" s="3" t="s">
        <v>13</v>
      </c>
      <c r="AF16" s="2">
        <f t="shared" si="2"/>
        <v>857.83018867924534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857.83018867924534</v>
      </c>
      <c r="AQ16" s="16" t="str">
        <f t="shared" si="2"/>
        <v>N.A.</v>
      </c>
      <c r="AR16" s="12">
        <f t="shared" si="2"/>
        <v>857.83018867924534</v>
      </c>
    </row>
    <row r="17" spans="1:44" ht="15" customHeight="1" thickBot="1" x14ac:dyDescent="0.3">
      <c r="A17" s="3" t="s">
        <v>14</v>
      </c>
      <c r="B17" s="2">
        <v>17754557.000000007</v>
      </c>
      <c r="C17" s="2">
        <v>60666397.999999993</v>
      </c>
      <c r="D17" s="2">
        <v>466160</v>
      </c>
      <c r="E17" s="2"/>
      <c r="F17" s="2"/>
      <c r="G17" s="2">
        <v>8399160</v>
      </c>
      <c r="H17" s="2"/>
      <c r="I17" s="2">
        <v>7583010.0000000009</v>
      </c>
      <c r="J17" s="2">
        <v>0</v>
      </c>
      <c r="K17" s="2"/>
      <c r="L17" s="1">
        <f t="shared" si="0"/>
        <v>18220717.000000007</v>
      </c>
      <c r="M17" s="14">
        <f t="shared" si="0"/>
        <v>76648568</v>
      </c>
      <c r="N17" s="12">
        <f>L17+M17</f>
        <v>94869285</v>
      </c>
      <c r="P17" s="3" t="s">
        <v>14</v>
      </c>
      <c r="Q17" s="2">
        <v>6833</v>
      </c>
      <c r="R17" s="2">
        <v>9594</v>
      </c>
      <c r="S17" s="2">
        <v>194</v>
      </c>
      <c r="T17" s="2">
        <v>0</v>
      </c>
      <c r="U17" s="2">
        <v>0</v>
      </c>
      <c r="V17" s="2">
        <v>597</v>
      </c>
      <c r="W17" s="2">
        <v>0</v>
      </c>
      <c r="X17" s="2">
        <v>2644</v>
      </c>
      <c r="Y17" s="2">
        <v>2839</v>
      </c>
      <c r="Z17" s="2">
        <v>0</v>
      </c>
      <c r="AA17" s="1">
        <f t="shared" si="1"/>
        <v>9866</v>
      </c>
      <c r="AB17" s="14">
        <f t="shared" si="1"/>
        <v>12835</v>
      </c>
      <c r="AC17" s="12">
        <f>AA17+AB17</f>
        <v>22701</v>
      </c>
      <c r="AE17" s="3" t="s">
        <v>14</v>
      </c>
      <c r="AF17" s="2">
        <f t="shared" si="2"/>
        <v>2598.3546026635458</v>
      </c>
      <c r="AG17" s="2">
        <f t="shared" si="2"/>
        <v>6323.3685636856362</v>
      </c>
      <c r="AH17" s="2">
        <f t="shared" si="2"/>
        <v>2402.8865979381444</v>
      </c>
      <c r="AI17" s="2" t="str">
        <f t="shared" si="2"/>
        <v>N.A.</v>
      </c>
      <c r="AJ17" s="2" t="str">
        <f t="shared" si="2"/>
        <v>N.A.</v>
      </c>
      <c r="AK17" s="2">
        <f t="shared" si="2"/>
        <v>14068.944723618091</v>
      </c>
      <c r="AL17" s="2" t="str">
        <f t="shared" si="2"/>
        <v>N.A.</v>
      </c>
      <c r="AM17" s="2">
        <f t="shared" si="2"/>
        <v>2868.0068078668687</v>
      </c>
      <c r="AN17" s="2">
        <f t="shared" si="2"/>
        <v>0</v>
      </c>
      <c r="AO17" s="2" t="str">
        <f t="shared" si="2"/>
        <v>N.A.</v>
      </c>
      <c r="AP17" s="15">
        <f t="shared" si="2"/>
        <v>1846.8190756132178</v>
      </c>
      <c r="AQ17" s="16">
        <f t="shared" si="2"/>
        <v>5971.8401246591347</v>
      </c>
      <c r="AR17" s="12">
        <f t="shared" si="2"/>
        <v>4179.0795559666976</v>
      </c>
    </row>
    <row r="18" spans="1:44" ht="15" customHeight="1" thickBot="1" x14ac:dyDescent="0.3">
      <c r="A18" s="3" t="s">
        <v>15</v>
      </c>
      <c r="B18" s="2">
        <v>1401460</v>
      </c>
      <c r="C18" s="2">
        <v>2347233</v>
      </c>
      <c r="D18" s="2"/>
      <c r="E18" s="2"/>
      <c r="F18" s="2"/>
      <c r="G18" s="2"/>
      <c r="H18" s="2">
        <v>1694456.0000000002</v>
      </c>
      <c r="I18" s="2"/>
      <c r="J18" s="2">
        <v>0</v>
      </c>
      <c r="K18" s="2"/>
      <c r="L18" s="1">
        <f t="shared" si="0"/>
        <v>3095916</v>
      </c>
      <c r="M18" s="14">
        <f t="shared" si="0"/>
        <v>2347233</v>
      </c>
      <c r="N18" s="12">
        <f>L18+M18</f>
        <v>5443149</v>
      </c>
      <c r="P18" s="3" t="s">
        <v>15</v>
      </c>
      <c r="Q18" s="2">
        <v>460</v>
      </c>
      <c r="R18" s="2">
        <v>684</v>
      </c>
      <c r="S18" s="2">
        <v>0</v>
      </c>
      <c r="T18" s="2">
        <v>0</v>
      </c>
      <c r="U18" s="2">
        <v>0</v>
      </c>
      <c r="V18" s="2">
        <v>0</v>
      </c>
      <c r="W18" s="2">
        <v>3619</v>
      </c>
      <c r="X18" s="2">
        <v>0</v>
      </c>
      <c r="Y18" s="2">
        <v>2223</v>
      </c>
      <c r="Z18" s="2">
        <v>0</v>
      </c>
      <c r="AA18" s="1">
        <f t="shared" si="1"/>
        <v>6302</v>
      </c>
      <c r="AB18" s="14">
        <f t="shared" si="1"/>
        <v>684</v>
      </c>
      <c r="AC18" s="18">
        <f>AA18+AB18</f>
        <v>6986</v>
      </c>
      <c r="AE18" s="3" t="s">
        <v>15</v>
      </c>
      <c r="AF18" s="2">
        <f t="shared" si="2"/>
        <v>3046.6521739130435</v>
      </c>
      <c r="AG18" s="2">
        <f t="shared" si="2"/>
        <v>3431.6271929824561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468.21110804089534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491.25928276737545</v>
      </c>
      <c r="AQ18" s="16">
        <f t="shared" si="2"/>
        <v>3431.6271929824561</v>
      </c>
      <c r="AR18" s="12">
        <f t="shared" si="2"/>
        <v>779.15101631835103</v>
      </c>
    </row>
    <row r="19" spans="1:44" ht="15" customHeight="1" thickBot="1" x14ac:dyDescent="0.3">
      <c r="A19" s="4" t="s">
        <v>16</v>
      </c>
      <c r="B19" s="2">
        <v>25774152</v>
      </c>
      <c r="C19" s="2">
        <v>63013631</v>
      </c>
      <c r="D19" s="2">
        <v>1576400</v>
      </c>
      <c r="E19" s="2"/>
      <c r="F19" s="2">
        <v>6513660.0000000009</v>
      </c>
      <c r="G19" s="2">
        <v>8399160</v>
      </c>
      <c r="H19" s="2">
        <v>9075245</v>
      </c>
      <c r="I19" s="2">
        <v>7583010.0000000009</v>
      </c>
      <c r="J19" s="2">
        <v>0</v>
      </c>
      <c r="K19" s="2"/>
      <c r="L19" s="1">
        <f t="shared" ref="L19" si="3">B19+D19+F19+H19+J19</f>
        <v>42939457</v>
      </c>
      <c r="M19" s="14">
        <f t="shared" ref="M19" si="4">C19+E19+G19+I19+K19</f>
        <v>78995801</v>
      </c>
      <c r="N19" s="18">
        <f>L19+M19</f>
        <v>121935258</v>
      </c>
      <c r="P19" s="4" t="s">
        <v>16</v>
      </c>
      <c r="Q19" s="2">
        <v>10113</v>
      </c>
      <c r="R19" s="2">
        <v>10278</v>
      </c>
      <c r="S19" s="2">
        <v>468</v>
      </c>
      <c r="T19" s="2">
        <v>0</v>
      </c>
      <c r="U19" s="2">
        <v>1172</v>
      </c>
      <c r="V19" s="2">
        <v>597</v>
      </c>
      <c r="W19" s="2">
        <v>7063</v>
      </c>
      <c r="X19" s="2">
        <v>2644</v>
      </c>
      <c r="Y19" s="2">
        <v>5907</v>
      </c>
      <c r="Z19" s="2">
        <v>0</v>
      </c>
      <c r="AA19" s="1">
        <f t="shared" ref="AA19" si="5">Q19+S19+U19+W19+Y19</f>
        <v>24723</v>
      </c>
      <c r="AB19" s="14">
        <f t="shared" ref="AB19" si="6">R19+T19+V19+X19+Z19</f>
        <v>13519</v>
      </c>
      <c r="AC19" s="12">
        <f>AA19+AB19</f>
        <v>38242</v>
      </c>
      <c r="AE19" s="4" t="s">
        <v>16</v>
      </c>
      <c r="AF19" s="2">
        <f t="shared" ref="AF19:AO19" si="7">IFERROR(B19/Q19, "N.A.")</f>
        <v>2548.615840996737</v>
      </c>
      <c r="AG19" s="2">
        <f t="shared" si="7"/>
        <v>6130.9234286826231</v>
      </c>
      <c r="AH19" s="2">
        <f t="shared" si="7"/>
        <v>3368.3760683760684</v>
      </c>
      <c r="AI19" s="2" t="str">
        <f t="shared" si="7"/>
        <v>N.A.</v>
      </c>
      <c r="AJ19" s="2">
        <f t="shared" si="7"/>
        <v>5557.7303754266222</v>
      </c>
      <c r="AK19" s="2">
        <f t="shared" si="7"/>
        <v>14068.944723618091</v>
      </c>
      <c r="AL19" s="2">
        <f t="shared" si="7"/>
        <v>1284.8994761432818</v>
      </c>
      <c r="AM19" s="2">
        <f t="shared" si="7"/>
        <v>2868.0068078668687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1736.822270760021</v>
      </c>
      <c r="AQ19" s="16">
        <f t="shared" ref="AQ19" si="9">IFERROR(M19/AB19, "N.A.")</f>
        <v>5843.316887343738</v>
      </c>
      <c r="AR19" s="12">
        <f t="shared" ref="AR19" si="10">IFERROR(N19/AC19, "N.A.")</f>
        <v>3188.5167616756444</v>
      </c>
    </row>
    <row r="20" spans="1:44" ht="15" customHeight="1" thickBot="1" x14ac:dyDescent="0.3">
      <c r="A20" s="5" t="s">
        <v>0</v>
      </c>
      <c r="B20" s="48">
        <f>B19+C19</f>
        <v>88787783</v>
      </c>
      <c r="C20" s="49"/>
      <c r="D20" s="48">
        <f>D19+E19</f>
        <v>1576400</v>
      </c>
      <c r="E20" s="49"/>
      <c r="F20" s="48">
        <f>F19+G19</f>
        <v>14912820</v>
      </c>
      <c r="G20" s="49"/>
      <c r="H20" s="48">
        <f>H19+I19</f>
        <v>16658255</v>
      </c>
      <c r="I20" s="49"/>
      <c r="J20" s="48">
        <f>J19+K19</f>
        <v>0</v>
      </c>
      <c r="K20" s="49"/>
      <c r="L20" s="48">
        <f>L19+M19</f>
        <v>121935258</v>
      </c>
      <c r="M20" s="50"/>
      <c r="N20" s="19">
        <f>B20+D20+F20+H20+J20</f>
        <v>121935258</v>
      </c>
      <c r="P20" s="5" t="s">
        <v>0</v>
      </c>
      <c r="Q20" s="48">
        <f>Q19+R19</f>
        <v>20391</v>
      </c>
      <c r="R20" s="49"/>
      <c r="S20" s="48">
        <f>S19+T19</f>
        <v>468</v>
      </c>
      <c r="T20" s="49"/>
      <c r="U20" s="48">
        <f>U19+V19</f>
        <v>1769</v>
      </c>
      <c r="V20" s="49"/>
      <c r="W20" s="48">
        <f>W19+X19</f>
        <v>9707</v>
      </c>
      <c r="X20" s="49"/>
      <c r="Y20" s="48">
        <f>Y19+Z19</f>
        <v>5907</v>
      </c>
      <c r="Z20" s="49"/>
      <c r="AA20" s="48">
        <f>AA19+AB19</f>
        <v>38242</v>
      </c>
      <c r="AB20" s="49"/>
      <c r="AC20" s="20">
        <f>Q20+S20+U20+W20+Y20</f>
        <v>38242</v>
      </c>
      <c r="AE20" s="5" t="s">
        <v>0</v>
      </c>
      <c r="AF20" s="28">
        <f>IFERROR(B20/Q20,"N.A.")</f>
        <v>4354.2633024373499</v>
      </c>
      <c r="AG20" s="29"/>
      <c r="AH20" s="28">
        <f>IFERROR(D20/S20,"N.A.")</f>
        <v>3368.3760683760684</v>
      </c>
      <c r="AI20" s="29"/>
      <c r="AJ20" s="28">
        <f>IFERROR(F20/U20,"N.A.")</f>
        <v>8430.0847936687387</v>
      </c>
      <c r="AK20" s="29"/>
      <c r="AL20" s="28">
        <f>IFERROR(H20/W20,"N.A.")</f>
        <v>1716.1074482332338</v>
      </c>
      <c r="AM20" s="29"/>
      <c r="AN20" s="28">
        <f>IFERROR(J20/Y20,"N.A.")</f>
        <v>0</v>
      </c>
      <c r="AO20" s="29"/>
      <c r="AP20" s="28">
        <f>IFERROR(L20/AA20,"N.A.")</f>
        <v>3188.5167616756444</v>
      </c>
      <c r="AQ20" s="29"/>
      <c r="AR20" s="17">
        <f>IFERROR(N20/AC20, "N.A.")</f>
        <v>3188.5167616756444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6144249</v>
      </c>
      <c r="C27" s="2"/>
      <c r="D27" s="2">
        <v>1069840</v>
      </c>
      <c r="E27" s="2"/>
      <c r="F27" s="2">
        <v>4122839.9999999995</v>
      </c>
      <c r="G27" s="2"/>
      <c r="H27" s="2">
        <v>3346044</v>
      </c>
      <c r="I27" s="2"/>
      <c r="J27" s="2">
        <v>0</v>
      </c>
      <c r="K27" s="2"/>
      <c r="L27" s="1">
        <f t="shared" ref="L27:M30" si="11">B27+D27+F27+H27+J27</f>
        <v>14682973</v>
      </c>
      <c r="M27" s="14">
        <f t="shared" si="11"/>
        <v>0</v>
      </c>
      <c r="N27" s="12">
        <f>L27+M27</f>
        <v>14682973</v>
      </c>
      <c r="P27" s="3" t="s">
        <v>12</v>
      </c>
      <c r="Q27" s="2">
        <v>2137</v>
      </c>
      <c r="R27" s="2">
        <v>0</v>
      </c>
      <c r="S27" s="2">
        <v>173</v>
      </c>
      <c r="T27" s="2">
        <v>0</v>
      </c>
      <c r="U27" s="2">
        <v>552</v>
      </c>
      <c r="V27" s="2">
        <v>0</v>
      </c>
      <c r="W27" s="2">
        <v>794</v>
      </c>
      <c r="X27" s="2">
        <v>0</v>
      </c>
      <c r="Y27" s="2">
        <v>300</v>
      </c>
      <c r="Z27" s="2">
        <v>0</v>
      </c>
      <c r="AA27" s="1">
        <f t="shared" ref="AA27:AB30" si="12">Q27+S27+U27+W27+Y27</f>
        <v>3956</v>
      </c>
      <c r="AB27" s="14">
        <f t="shared" si="12"/>
        <v>0</v>
      </c>
      <c r="AC27" s="12">
        <f>AA27+AB27</f>
        <v>3956</v>
      </c>
      <c r="AE27" s="3" t="s">
        <v>12</v>
      </c>
      <c r="AF27" s="2">
        <f t="shared" ref="AF27:AR30" si="13">IFERROR(B27/Q27, "N.A.")</f>
        <v>2875.1750116986432</v>
      </c>
      <c r="AG27" s="2" t="str">
        <f t="shared" si="13"/>
        <v>N.A.</v>
      </c>
      <c r="AH27" s="2">
        <f t="shared" si="13"/>
        <v>6184.0462427745661</v>
      </c>
      <c r="AI27" s="2" t="str">
        <f t="shared" si="13"/>
        <v>N.A.</v>
      </c>
      <c r="AJ27" s="2">
        <f t="shared" si="13"/>
        <v>7468.9130434782601</v>
      </c>
      <c r="AK27" s="2" t="str">
        <f t="shared" si="13"/>
        <v>N.A.</v>
      </c>
      <c r="AL27" s="2">
        <f t="shared" si="13"/>
        <v>4214.1612090680101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3711.5705257836198</v>
      </c>
      <c r="AQ27" s="16" t="str">
        <f t="shared" si="13"/>
        <v>N.A.</v>
      </c>
      <c r="AR27" s="12">
        <f t="shared" si="13"/>
        <v>3711.5705257836198</v>
      </c>
    </row>
    <row r="28" spans="1:44" ht="15" customHeight="1" thickBot="1" x14ac:dyDescent="0.3">
      <c r="A28" s="3" t="s">
        <v>13</v>
      </c>
      <c r="B28" s="2">
        <v>61920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61920</v>
      </c>
      <c r="M28" s="14">
        <f t="shared" si="11"/>
        <v>0</v>
      </c>
      <c r="N28" s="12">
        <f>L28+M28</f>
        <v>61920</v>
      </c>
      <c r="P28" s="3" t="s">
        <v>13</v>
      </c>
      <c r="Q28" s="2">
        <v>72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72</v>
      </c>
      <c r="AB28" s="14">
        <f t="shared" si="12"/>
        <v>0</v>
      </c>
      <c r="AC28" s="12">
        <f>AA28+AB28</f>
        <v>72</v>
      </c>
      <c r="AE28" s="3" t="s">
        <v>13</v>
      </c>
      <c r="AF28" s="2">
        <f t="shared" si="13"/>
        <v>860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860</v>
      </c>
      <c r="AQ28" s="16" t="str">
        <f t="shared" si="13"/>
        <v>N.A.</v>
      </c>
      <c r="AR28" s="12">
        <f t="shared" si="13"/>
        <v>860</v>
      </c>
    </row>
    <row r="29" spans="1:44" ht="15" customHeight="1" thickBot="1" x14ac:dyDescent="0.3">
      <c r="A29" s="3" t="s">
        <v>14</v>
      </c>
      <c r="B29" s="2">
        <v>10514853</v>
      </c>
      <c r="C29" s="2">
        <v>25588999.999999996</v>
      </c>
      <c r="D29" s="2"/>
      <c r="E29" s="2"/>
      <c r="F29" s="2"/>
      <c r="G29" s="2">
        <v>7819160.0000000009</v>
      </c>
      <c r="H29" s="2"/>
      <c r="I29" s="2">
        <v>5469040.0000000009</v>
      </c>
      <c r="J29" s="2">
        <v>0</v>
      </c>
      <c r="K29" s="2"/>
      <c r="L29" s="1">
        <f t="shared" si="11"/>
        <v>10514853</v>
      </c>
      <c r="M29" s="14">
        <f t="shared" si="11"/>
        <v>38877200</v>
      </c>
      <c r="N29" s="12">
        <f>L29+M29</f>
        <v>49392053</v>
      </c>
      <c r="P29" s="3" t="s">
        <v>14</v>
      </c>
      <c r="Q29" s="2">
        <v>3486</v>
      </c>
      <c r="R29" s="2">
        <v>4542</v>
      </c>
      <c r="S29" s="2">
        <v>0</v>
      </c>
      <c r="T29" s="2">
        <v>0</v>
      </c>
      <c r="U29" s="2">
        <v>0</v>
      </c>
      <c r="V29" s="2">
        <v>365</v>
      </c>
      <c r="W29" s="2">
        <v>0</v>
      </c>
      <c r="X29" s="2">
        <v>1540</v>
      </c>
      <c r="Y29" s="2">
        <v>1655</v>
      </c>
      <c r="Z29" s="2">
        <v>0</v>
      </c>
      <c r="AA29" s="1">
        <f t="shared" si="12"/>
        <v>5141</v>
      </c>
      <c r="AB29" s="14">
        <f t="shared" si="12"/>
        <v>6447</v>
      </c>
      <c r="AC29" s="12">
        <f>AA29+AB29</f>
        <v>11588</v>
      </c>
      <c r="AE29" s="3" t="s">
        <v>14</v>
      </c>
      <c r="AF29" s="2">
        <f t="shared" si="13"/>
        <v>3016.3089500860583</v>
      </c>
      <c r="AG29" s="2">
        <f t="shared" si="13"/>
        <v>5633.861734918537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21422.356164383564</v>
      </c>
      <c r="AL29" s="2" t="str">
        <f t="shared" si="13"/>
        <v>N.A.</v>
      </c>
      <c r="AM29" s="2">
        <f t="shared" si="13"/>
        <v>3551.3246753246758</v>
      </c>
      <c r="AN29" s="2">
        <f t="shared" si="13"/>
        <v>0</v>
      </c>
      <c r="AO29" s="2" t="str">
        <f t="shared" si="13"/>
        <v>N.A.</v>
      </c>
      <c r="AP29" s="15">
        <f t="shared" si="13"/>
        <v>2045.2933281462751</v>
      </c>
      <c r="AQ29" s="16">
        <f t="shared" si="13"/>
        <v>6030.2776485186905</v>
      </c>
      <c r="AR29" s="12">
        <f t="shared" si="13"/>
        <v>4262.3449257852953</v>
      </c>
    </row>
    <row r="30" spans="1:44" ht="15" customHeight="1" thickBot="1" x14ac:dyDescent="0.3">
      <c r="A30" s="3" t="s">
        <v>15</v>
      </c>
      <c r="B30" s="2">
        <v>1401460</v>
      </c>
      <c r="C30" s="2">
        <v>936497.99999999988</v>
      </c>
      <c r="D30" s="2"/>
      <c r="E30" s="2"/>
      <c r="F30" s="2"/>
      <c r="G30" s="2"/>
      <c r="H30" s="2">
        <v>1694456</v>
      </c>
      <c r="I30" s="2"/>
      <c r="J30" s="2">
        <v>0</v>
      </c>
      <c r="K30" s="2"/>
      <c r="L30" s="1">
        <f t="shared" si="11"/>
        <v>3095916</v>
      </c>
      <c r="M30" s="14">
        <f t="shared" si="11"/>
        <v>936497.99999999988</v>
      </c>
      <c r="N30" s="12">
        <f>L30+M30</f>
        <v>4032414</v>
      </c>
      <c r="P30" s="3" t="s">
        <v>15</v>
      </c>
      <c r="Q30" s="2">
        <v>460</v>
      </c>
      <c r="R30" s="2">
        <v>295</v>
      </c>
      <c r="S30" s="2">
        <v>0</v>
      </c>
      <c r="T30" s="2">
        <v>0</v>
      </c>
      <c r="U30" s="2">
        <v>0</v>
      </c>
      <c r="V30" s="2">
        <v>0</v>
      </c>
      <c r="W30" s="2">
        <v>3495</v>
      </c>
      <c r="X30" s="2">
        <v>0</v>
      </c>
      <c r="Y30" s="2">
        <v>1533</v>
      </c>
      <c r="Z30" s="2">
        <v>0</v>
      </c>
      <c r="AA30" s="1">
        <f t="shared" si="12"/>
        <v>5488</v>
      </c>
      <c r="AB30" s="14">
        <f t="shared" si="12"/>
        <v>295</v>
      </c>
      <c r="AC30" s="18">
        <f>AA30+AB30</f>
        <v>5783</v>
      </c>
      <c r="AE30" s="3" t="s">
        <v>15</v>
      </c>
      <c r="AF30" s="2">
        <f t="shared" si="13"/>
        <v>3046.6521739130435</v>
      </c>
      <c r="AG30" s="2">
        <f t="shared" si="13"/>
        <v>3174.5694915254235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484.82288984263232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564.1246355685131</v>
      </c>
      <c r="AQ30" s="16">
        <f t="shared" si="13"/>
        <v>3174.5694915254235</v>
      </c>
      <c r="AR30" s="12">
        <f t="shared" si="13"/>
        <v>697.28756700674387</v>
      </c>
    </row>
    <row r="31" spans="1:44" ht="15" customHeight="1" thickBot="1" x14ac:dyDescent="0.3">
      <c r="A31" s="4" t="s">
        <v>16</v>
      </c>
      <c r="B31" s="2">
        <v>18122482</v>
      </c>
      <c r="C31" s="2">
        <v>26525498</v>
      </c>
      <c r="D31" s="2">
        <v>1069840</v>
      </c>
      <c r="E31" s="2"/>
      <c r="F31" s="2">
        <v>4122839.9999999995</v>
      </c>
      <c r="G31" s="2">
        <v>7819160.0000000009</v>
      </c>
      <c r="H31" s="2">
        <v>5040499.9999999991</v>
      </c>
      <c r="I31" s="2">
        <v>5469040.0000000009</v>
      </c>
      <c r="J31" s="2">
        <v>0</v>
      </c>
      <c r="K31" s="2"/>
      <c r="L31" s="1">
        <f t="shared" ref="L31" si="14">B31+D31+F31+H31+J31</f>
        <v>28355662</v>
      </c>
      <c r="M31" s="14">
        <f t="shared" ref="M31" si="15">C31+E31+G31+I31+K31</f>
        <v>39813698</v>
      </c>
      <c r="N31" s="18">
        <f>L31+M31</f>
        <v>68169360</v>
      </c>
      <c r="P31" s="4" t="s">
        <v>16</v>
      </c>
      <c r="Q31" s="2">
        <v>6155</v>
      </c>
      <c r="R31" s="2">
        <v>4837</v>
      </c>
      <c r="S31" s="2">
        <v>173</v>
      </c>
      <c r="T31" s="2">
        <v>0</v>
      </c>
      <c r="U31" s="2">
        <v>552</v>
      </c>
      <c r="V31" s="2">
        <v>365</v>
      </c>
      <c r="W31" s="2">
        <v>4289</v>
      </c>
      <c r="X31" s="2">
        <v>1540</v>
      </c>
      <c r="Y31" s="2">
        <v>3488</v>
      </c>
      <c r="Z31" s="2">
        <v>0</v>
      </c>
      <c r="AA31" s="1">
        <f t="shared" ref="AA31" si="16">Q31+S31+U31+W31+Y31</f>
        <v>14657</v>
      </c>
      <c r="AB31" s="14">
        <f t="shared" ref="AB31" si="17">R31+T31+V31+X31+Z31</f>
        <v>6742</v>
      </c>
      <c r="AC31" s="12">
        <f>AA31+AB31</f>
        <v>21399</v>
      </c>
      <c r="AE31" s="4" t="s">
        <v>16</v>
      </c>
      <c r="AF31" s="2">
        <f t="shared" ref="AF31:AO31" si="18">IFERROR(B31/Q31, "N.A.")</f>
        <v>2944.3512591389112</v>
      </c>
      <c r="AG31" s="2">
        <f t="shared" si="18"/>
        <v>5483.8738887740337</v>
      </c>
      <c r="AH31" s="2">
        <f t="shared" si="18"/>
        <v>6184.0462427745661</v>
      </c>
      <c r="AI31" s="2" t="str">
        <f t="shared" si="18"/>
        <v>N.A.</v>
      </c>
      <c r="AJ31" s="2">
        <f t="shared" si="18"/>
        <v>7468.9130434782601</v>
      </c>
      <c r="AK31" s="2">
        <f t="shared" si="18"/>
        <v>21422.356164383564</v>
      </c>
      <c r="AL31" s="2">
        <f t="shared" si="18"/>
        <v>1175.2156679878758</v>
      </c>
      <c r="AM31" s="2">
        <f t="shared" si="18"/>
        <v>3551.3246753246758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1934.6156785153851</v>
      </c>
      <c r="AQ31" s="16">
        <f t="shared" ref="AQ31" si="20">IFERROR(M31/AB31, "N.A.")</f>
        <v>5905.3245327795903</v>
      </c>
      <c r="AR31" s="12">
        <f t="shared" ref="AR31" si="21">IFERROR(N31/AC31, "N.A.")</f>
        <v>3185.6329735034346</v>
      </c>
    </row>
    <row r="32" spans="1:44" ht="15" customHeight="1" thickBot="1" x14ac:dyDescent="0.3">
      <c r="A32" s="5" t="s">
        <v>0</v>
      </c>
      <c r="B32" s="48">
        <f>B31+C31</f>
        <v>44647980</v>
      </c>
      <c r="C32" s="49"/>
      <c r="D32" s="48">
        <f>D31+E31</f>
        <v>1069840</v>
      </c>
      <c r="E32" s="49"/>
      <c r="F32" s="48">
        <f>F31+G31</f>
        <v>11942000</v>
      </c>
      <c r="G32" s="49"/>
      <c r="H32" s="48">
        <f>H31+I31</f>
        <v>10509540</v>
      </c>
      <c r="I32" s="49"/>
      <c r="J32" s="48">
        <f>J31+K31</f>
        <v>0</v>
      </c>
      <c r="K32" s="49"/>
      <c r="L32" s="48">
        <f>L31+M31</f>
        <v>68169360</v>
      </c>
      <c r="M32" s="50"/>
      <c r="N32" s="19">
        <f>B32+D32+F32+H32+J32</f>
        <v>68169360</v>
      </c>
      <c r="P32" s="5" t="s">
        <v>0</v>
      </c>
      <c r="Q32" s="48">
        <f>Q31+R31</f>
        <v>10992</v>
      </c>
      <c r="R32" s="49"/>
      <c r="S32" s="48">
        <f>S31+T31</f>
        <v>173</v>
      </c>
      <c r="T32" s="49"/>
      <c r="U32" s="48">
        <f>U31+V31</f>
        <v>917</v>
      </c>
      <c r="V32" s="49"/>
      <c r="W32" s="48">
        <f>W31+X31</f>
        <v>5829</v>
      </c>
      <c r="X32" s="49"/>
      <c r="Y32" s="48">
        <f>Y31+Z31</f>
        <v>3488</v>
      </c>
      <c r="Z32" s="49"/>
      <c r="AA32" s="48">
        <f>AA31+AB31</f>
        <v>21399</v>
      </c>
      <c r="AB32" s="49"/>
      <c r="AC32" s="20">
        <f>Q32+S32+U32+W32+Y32</f>
        <v>21399</v>
      </c>
      <c r="AE32" s="5" t="s">
        <v>0</v>
      </c>
      <c r="AF32" s="28">
        <f>IFERROR(B32/Q32,"N.A.")</f>
        <v>4061.8613537117903</v>
      </c>
      <c r="AG32" s="29"/>
      <c r="AH32" s="28">
        <f>IFERROR(D32/S32,"N.A.")</f>
        <v>6184.0462427745661</v>
      </c>
      <c r="AI32" s="29"/>
      <c r="AJ32" s="28">
        <f>IFERROR(F32/U32,"N.A.")</f>
        <v>13022.900763358779</v>
      </c>
      <c r="AK32" s="29"/>
      <c r="AL32" s="28">
        <f>IFERROR(H32/W32,"N.A.")</f>
        <v>1802.9747812660835</v>
      </c>
      <c r="AM32" s="29"/>
      <c r="AN32" s="28">
        <f>IFERROR(J32/Y32,"N.A.")</f>
        <v>0</v>
      </c>
      <c r="AO32" s="29"/>
      <c r="AP32" s="28">
        <f>IFERROR(L32/AA32,"N.A.")</f>
        <v>3185.6329735034346</v>
      </c>
      <c r="AQ32" s="29"/>
      <c r="AR32" s="17">
        <f>IFERROR(N32/AC32, "N.A.")</f>
        <v>3185.6329735034346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110166</v>
      </c>
      <c r="C39" s="2"/>
      <c r="D39" s="2">
        <v>40400</v>
      </c>
      <c r="E39" s="2"/>
      <c r="F39" s="2">
        <v>2390820</v>
      </c>
      <c r="G39" s="2"/>
      <c r="H39" s="2">
        <v>4034745.0000000014</v>
      </c>
      <c r="I39" s="2"/>
      <c r="J39" s="2">
        <v>0</v>
      </c>
      <c r="K39" s="2"/>
      <c r="L39" s="1">
        <f t="shared" ref="L39:M42" si="22">B39+D39+F39+H39+J39</f>
        <v>6576131.0000000019</v>
      </c>
      <c r="M39" s="14">
        <f t="shared" si="22"/>
        <v>0</v>
      </c>
      <c r="N39" s="12">
        <f>L39+M39</f>
        <v>6576131.0000000019</v>
      </c>
      <c r="P39" s="3" t="s">
        <v>12</v>
      </c>
      <c r="Q39" s="2">
        <v>259</v>
      </c>
      <c r="R39" s="2">
        <v>0</v>
      </c>
      <c r="S39" s="2">
        <v>101</v>
      </c>
      <c r="T39" s="2">
        <v>0</v>
      </c>
      <c r="U39" s="2">
        <v>620</v>
      </c>
      <c r="V39" s="2">
        <v>0</v>
      </c>
      <c r="W39" s="2">
        <v>2650</v>
      </c>
      <c r="X39" s="2">
        <v>0</v>
      </c>
      <c r="Y39" s="2">
        <v>545</v>
      </c>
      <c r="Z39" s="2">
        <v>0</v>
      </c>
      <c r="AA39" s="1">
        <f t="shared" ref="AA39:AB42" si="23">Q39+S39+U39+W39+Y39</f>
        <v>4175</v>
      </c>
      <c r="AB39" s="14">
        <f t="shared" si="23"/>
        <v>0</v>
      </c>
      <c r="AC39" s="12">
        <f>AA39+AB39</f>
        <v>4175</v>
      </c>
      <c r="AE39" s="3" t="s">
        <v>12</v>
      </c>
      <c r="AF39" s="2">
        <f t="shared" ref="AF39:AR42" si="24">IFERROR(B39/Q39, "N.A.")</f>
        <v>425.35135135135135</v>
      </c>
      <c r="AG39" s="2" t="str">
        <f t="shared" si="24"/>
        <v>N.A.</v>
      </c>
      <c r="AH39" s="2">
        <f t="shared" si="24"/>
        <v>400</v>
      </c>
      <c r="AI39" s="2" t="str">
        <f t="shared" si="24"/>
        <v>N.A.</v>
      </c>
      <c r="AJ39" s="2">
        <f t="shared" si="24"/>
        <v>3856.1612903225805</v>
      </c>
      <c r="AK39" s="2" t="str">
        <f t="shared" si="24"/>
        <v>N.A.</v>
      </c>
      <c r="AL39" s="2">
        <f t="shared" si="24"/>
        <v>1522.5452830188685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1575.121197604791</v>
      </c>
      <c r="AQ39" s="16" t="str">
        <f t="shared" si="24"/>
        <v>N.A.</v>
      </c>
      <c r="AR39" s="12">
        <f t="shared" si="24"/>
        <v>1575.121197604791</v>
      </c>
    </row>
    <row r="40" spans="1:44" ht="15" customHeight="1" thickBot="1" x14ac:dyDescent="0.3">
      <c r="A40" s="3" t="s">
        <v>13</v>
      </c>
      <c r="B40" s="2">
        <v>301800.00000000006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301800.00000000006</v>
      </c>
      <c r="M40" s="14">
        <f t="shared" si="22"/>
        <v>0</v>
      </c>
      <c r="N40" s="12">
        <f>L40+M40</f>
        <v>301800.00000000006</v>
      </c>
      <c r="P40" s="3" t="s">
        <v>13</v>
      </c>
      <c r="Q40" s="2">
        <v>352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352</v>
      </c>
      <c r="AB40" s="14">
        <f t="shared" si="23"/>
        <v>0</v>
      </c>
      <c r="AC40" s="12">
        <f>AA40+AB40</f>
        <v>352</v>
      </c>
      <c r="AE40" s="3" t="s">
        <v>13</v>
      </c>
      <c r="AF40" s="2">
        <f t="shared" si="24"/>
        <v>857.38636363636385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857.38636363636385</v>
      </c>
      <c r="AQ40" s="16" t="str">
        <f t="shared" si="24"/>
        <v>N.A.</v>
      </c>
      <c r="AR40" s="12">
        <f t="shared" si="24"/>
        <v>857.38636363636385</v>
      </c>
    </row>
    <row r="41" spans="1:44" ht="15" customHeight="1" thickBot="1" x14ac:dyDescent="0.3">
      <c r="A41" s="3" t="s">
        <v>14</v>
      </c>
      <c r="B41" s="2">
        <v>7239704</v>
      </c>
      <c r="C41" s="2">
        <v>35077398.000000007</v>
      </c>
      <c r="D41" s="2">
        <v>466160</v>
      </c>
      <c r="E41" s="2"/>
      <c r="F41" s="2"/>
      <c r="G41" s="2">
        <v>580000</v>
      </c>
      <c r="H41" s="2"/>
      <c r="I41" s="2">
        <v>2113970</v>
      </c>
      <c r="J41" s="2">
        <v>0</v>
      </c>
      <c r="K41" s="2"/>
      <c r="L41" s="1">
        <f t="shared" si="22"/>
        <v>7705864</v>
      </c>
      <c r="M41" s="14">
        <f t="shared" si="22"/>
        <v>37771368.000000007</v>
      </c>
      <c r="N41" s="12">
        <f>L41+M41</f>
        <v>45477232.000000007</v>
      </c>
      <c r="P41" s="3" t="s">
        <v>14</v>
      </c>
      <c r="Q41" s="2">
        <v>3347</v>
      </c>
      <c r="R41" s="2">
        <v>5052</v>
      </c>
      <c r="S41" s="2">
        <v>194</v>
      </c>
      <c r="T41" s="2">
        <v>0</v>
      </c>
      <c r="U41" s="2">
        <v>0</v>
      </c>
      <c r="V41" s="2">
        <v>232</v>
      </c>
      <c r="W41" s="2">
        <v>0</v>
      </c>
      <c r="X41" s="2">
        <v>1104</v>
      </c>
      <c r="Y41" s="2">
        <v>1184</v>
      </c>
      <c r="Z41" s="2">
        <v>0</v>
      </c>
      <c r="AA41" s="1">
        <f t="shared" si="23"/>
        <v>4725</v>
      </c>
      <c r="AB41" s="14">
        <f t="shared" si="23"/>
        <v>6388</v>
      </c>
      <c r="AC41" s="12">
        <f>AA41+AB41</f>
        <v>11113</v>
      </c>
      <c r="AE41" s="3" t="s">
        <v>14</v>
      </c>
      <c r="AF41" s="2">
        <f t="shared" si="24"/>
        <v>2163.0427248282044</v>
      </c>
      <c r="AG41" s="2">
        <f t="shared" si="24"/>
        <v>6943.2695961995269</v>
      </c>
      <c r="AH41" s="2">
        <f t="shared" si="24"/>
        <v>2402.8865979381444</v>
      </c>
      <c r="AI41" s="2" t="str">
        <f t="shared" si="24"/>
        <v>N.A.</v>
      </c>
      <c r="AJ41" s="2" t="str">
        <f t="shared" si="24"/>
        <v>N.A.</v>
      </c>
      <c r="AK41" s="2">
        <f t="shared" si="24"/>
        <v>2500</v>
      </c>
      <c r="AL41" s="2" t="str">
        <f t="shared" si="24"/>
        <v>N.A.</v>
      </c>
      <c r="AM41" s="2">
        <f t="shared" si="24"/>
        <v>1914.8278985507247</v>
      </c>
      <c r="AN41" s="2">
        <f t="shared" si="24"/>
        <v>0</v>
      </c>
      <c r="AO41" s="2" t="str">
        <f t="shared" si="24"/>
        <v>N.A.</v>
      </c>
      <c r="AP41" s="15">
        <f t="shared" si="24"/>
        <v>1630.8706878306878</v>
      </c>
      <c r="AQ41" s="16">
        <f t="shared" si="24"/>
        <v>5912.8628678772711</v>
      </c>
      <c r="AR41" s="12">
        <f t="shared" si="24"/>
        <v>4092.2551966165756</v>
      </c>
    </row>
    <row r="42" spans="1:44" ht="15" customHeight="1" thickBot="1" x14ac:dyDescent="0.3">
      <c r="A42" s="3" t="s">
        <v>15</v>
      </c>
      <c r="B42" s="2"/>
      <c r="C42" s="2">
        <v>1410735</v>
      </c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22"/>
        <v>0</v>
      </c>
      <c r="M42" s="14">
        <f t="shared" si="22"/>
        <v>1410735</v>
      </c>
      <c r="N42" s="12">
        <f>L42+M42</f>
        <v>1410735</v>
      </c>
      <c r="P42" s="3" t="s">
        <v>15</v>
      </c>
      <c r="Q42" s="2">
        <v>0</v>
      </c>
      <c r="R42" s="2">
        <v>389</v>
      </c>
      <c r="S42" s="2">
        <v>0</v>
      </c>
      <c r="T42" s="2">
        <v>0</v>
      </c>
      <c r="U42" s="2">
        <v>0</v>
      </c>
      <c r="V42" s="2">
        <v>0</v>
      </c>
      <c r="W42" s="2">
        <v>124</v>
      </c>
      <c r="X42" s="2">
        <v>0</v>
      </c>
      <c r="Y42" s="2">
        <v>690</v>
      </c>
      <c r="Z42" s="2">
        <v>0</v>
      </c>
      <c r="AA42" s="1">
        <f t="shared" si="23"/>
        <v>814</v>
      </c>
      <c r="AB42" s="14">
        <f t="shared" si="23"/>
        <v>389</v>
      </c>
      <c r="AC42" s="12">
        <f>AA42+AB42</f>
        <v>1203</v>
      </c>
      <c r="AE42" s="3" t="s">
        <v>15</v>
      </c>
      <c r="AF42" s="2" t="str">
        <f t="shared" si="24"/>
        <v>N.A.</v>
      </c>
      <c r="AG42" s="2">
        <f t="shared" si="24"/>
        <v>3626.568123393316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>
        <f t="shared" si="24"/>
        <v>3626.568123393316</v>
      </c>
      <c r="AR42" s="12">
        <f t="shared" si="24"/>
        <v>1172.6807980049875</v>
      </c>
    </row>
    <row r="43" spans="1:44" ht="15" customHeight="1" thickBot="1" x14ac:dyDescent="0.3">
      <c r="A43" s="4" t="s">
        <v>16</v>
      </c>
      <c r="B43" s="2">
        <v>7651670</v>
      </c>
      <c r="C43" s="2">
        <v>36488133</v>
      </c>
      <c r="D43" s="2">
        <v>506560</v>
      </c>
      <c r="E43" s="2"/>
      <c r="F43" s="2">
        <v>2390820</v>
      </c>
      <c r="G43" s="2">
        <v>580000</v>
      </c>
      <c r="H43" s="2">
        <v>4034745.0000000014</v>
      </c>
      <c r="I43" s="2">
        <v>2113970</v>
      </c>
      <c r="J43" s="2">
        <v>0</v>
      </c>
      <c r="K43" s="2"/>
      <c r="L43" s="1">
        <f t="shared" ref="L43" si="25">B43+D43+F43+H43+J43</f>
        <v>14583795.000000002</v>
      </c>
      <c r="M43" s="14">
        <f t="shared" ref="M43" si="26">C43+E43+G43+I43+K43</f>
        <v>39182103</v>
      </c>
      <c r="N43" s="18">
        <f>L43+M43</f>
        <v>53765898</v>
      </c>
      <c r="P43" s="4" t="s">
        <v>16</v>
      </c>
      <c r="Q43" s="2">
        <v>3958</v>
      </c>
      <c r="R43" s="2">
        <v>5441</v>
      </c>
      <c r="S43" s="2">
        <v>295</v>
      </c>
      <c r="T43" s="2">
        <v>0</v>
      </c>
      <c r="U43" s="2">
        <v>620</v>
      </c>
      <c r="V43" s="2">
        <v>232</v>
      </c>
      <c r="W43" s="2">
        <v>2774</v>
      </c>
      <c r="X43" s="2">
        <v>1104</v>
      </c>
      <c r="Y43" s="2">
        <v>2419</v>
      </c>
      <c r="Z43" s="2">
        <v>0</v>
      </c>
      <c r="AA43" s="1">
        <f t="shared" ref="AA43" si="27">Q43+S43+U43+W43+Y43</f>
        <v>10066</v>
      </c>
      <c r="AB43" s="14">
        <f t="shared" ref="AB43" si="28">R43+T43+V43+X43+Z43</f>
        <v>6777</v>
      </c>
      <c r="AC43" s="18">
        <f>AA43+AB43</f>
        <v>16843</v>
      </c>
      <c r="AE43" s="4" t="s">
        <v>16</v>
      </c>
      <c r="AF43" s="2">
        <f t="shared" ref="AF43:AO43" si="29">IFERROR(B43/Q43, "N.A.")</f>
        <v>1933.2162708438605</v>
      </c>
      <c r="AG43" s="2">
        <f t="shared" si="29"/>
        <v>6706.1446425289469</v>
      </c>
      <c r="AH43" s="2">
        <f t="shared" si="29"/>
        <v>1717.1525423728813</v>
      </c>
      <c r="AI43" s="2" t="str">
        <f t="shared" si="29"/>
        <v>N.A.</v>
      </c>
      <c r="AJ43" s="2">
        <f t="shared" si="29"/>
        <v>3856.1612903225805</v>
      </c>
      <c r="AK43" s="2">
        <f t="shared" si="29"/>
        <v>2500</v>
      </c>
      <c r="AL43" s="2">
        <f t="shared" si="29"/>
        <v>1454.4863013698634</v>
      </c>
      <c r="AM43" s="2">
        <f t="shared" si="29"/>
        <v>1914.8278985507247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1448.8173057818401</v>
      </c>
      <c r="AQ43" s="16">
        <f t="shared" ref="AQ43" si="31">IFERROR(M43/AB43, "N.A.")</f>
        <v>5781.629482071713</v>
      </c>
      <c r="AR43" s="12">
        <f t="shared" ref="AR43" si="32">IFERROR(N43/AC43, "N.A.")</f>
        <v>3192.1806091551384</v>
      </c>
    </row>
    <row r="44" spans="1:44" ht="15" customHeight="1" thickBot="1" x14ac:dyDescent="0.3">
      <c r="A44" s="5" t="s">
        <v>0</v>
      </c>
      <c r="B44" s="48">
        <f>B43+C43</f>
        <v>44139803</v>
      </c>
      <c r="C44" s="49"/>
      <c r="D44" s="48">
        <f>D43+E43</f>
        <v>506560</v>
      </c>
      <c r="E44" s="49"/>
      <c r="F44" s="48">
        <f>F43+G43</f>
        <v>2970820</v>
      </c>
      <c r="G44" s="49"/>
      <c r="H44" s="48">
        <f>H43+I43</f>
        <v>6148715.0000000019</v>
      </c>
      <c r="I44" s="49"/>
      <c r="J44" s="48">
        <f>J43+K43</f>
        <v>0</v>
      </c>
      <c r="K44" s="49"/>
      <c r="L44" s="48">
        <f>L43+M43</f>
        <v>53765898</v>
      </c>
      <c r="M44" s="50"/>
      <c r="N44" s="19">
        <f>B44+D44+F44+H44+J44</f>
        <v>53765898</v>
      </c>
      <c r="P44" s="5" t="s">
        <v>0</v>
      </c>
      <c r="Q44" s="48">
        <f>Q43+R43</f>
        <v>9399</v>
      </c>
      <c r="R44" s="49"/>
      <c r="S44" s="48">
        <f>S43+T43</f>
        <v>295</v>
      </c>
      <c r="T44" s="49"/>
      <c r="U44" s="48">
        <f>U43+V43</f>
        <v>852</v>
      </c>
      <c r="V44" s="49"/>
      <c r="W44" s="48">
        <f>W43+X43</f>
        <v>3878</v>
      </c>
      <c r="X44" s="49"/>
      <c r="Y44" s="48">
        <f>Y43+Z43</f>
        <v>2419</v>
      </c>
      <c r="Z44" s="49"/>
      <c r="AA44" s="48">
        <f>AA43+AB43</f>
        <v>16843</v>
      </c>
      <c r="AB44" s="50"/>
      <c r="AC44" s="19">
        <f>Q44+S44+U44+W44+Y44</f>
        <v>16843</v>
      </c>
      <c r="AE44" s="5" t="s">
        <v>0</v>
      </c>
      <c r="AF44" s="28">
        <f>IFERROR(B44/Q44,"N.A.")</f>
        <v>4696.223321629961</v>
      </c>
      <c r="AG44" s="29"/>
      <c r="AH44" s="28">
        <f>IFERROR(D44/S44,"N.A.")</f>
        <v>1717.1525423728813</v>
      </c>
      <c r="AI44" s="29"/>
      <c r="AJ44" s="28">
        <f>IFERROR(F44/U44,"N.A.")</f>
        <v>3486.8779342723005</v>
      </c>
      <c r="AK44" s="29"/>
      <c r="AL44" s="28">
        <f>IFERROR(H44/W44,"N.A.")</f>
        <v>1585.5376482723059</v>
      </c>
      <c r="AM44" s="29"/>
      <c r="AN44" s="28">
        <f>IFERROR(J44/Y44,"N.A.")</f>
        <v>0</v>
      </c>
      <c r="AO44" s="29"/>
      <c r="AP44" s="28">
        <f>IFERROR(L44/AA44,"N.A.")</f>
        <v>3192.1806091551384</v>
      </c>
      <c r="AQ44" s="29"/>
      <c r="AR44" s="17">
        <f>IFERROR(N44/AC44, "N.A.")</f>
        <v>3192.1806091551384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2054970</v>
      </c>
      <c r="C15" s="2"/>
      <c r="D15" s="2"/>
      <c r="E15" s="2"/>
      <c r="F15" s="2"/>
      <c r="G15" s="2"/>
      <c r="H15" s="2">
        <v>532770</v>
      </c>
      <c r="I15" s="2"/>
      <c r="J15" s="2">
        <v>0</v>
      </c>
      <c r="K15" s="2"/>
      <c r="L15" s="1">
        <f t="shared" ref="L15:M18" si="0">B15+D15+F15+H15+J15</f>
        <v>2587740</v>
      </c>
      <c r="M15" s="14">
        <f t="shared" si="0"/>
        <v>0</v>
      </c>
      <c r="N15" s="12">
        <f>L15+M15</f>
        <v>2587740</v>
      </c>
      <c r="P15" s="3" t="s">
        <v>12</v>
      </c>
      <c r="Q15" s="2">
        <v>708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708</v>
      </c>
      <c r="X15" s="2">
        <v>0</v>
      </c>
      <c r="Y15" s="2">
        <v>354</v>
      </c>
      <c r="Z15" s="2">
        <v>0</v>
      </c>
      <c r="AA15" s="1">
        <f t="shared" ref="AA15:AB18" si="1">Q15+S15+U15+W15+Y15</f>
        <v>1770</v>
      </c>
      <c r="AB15" s="14">
        <f t="shared" si="1"/>
        <v>0</v>
      </c>
      <c r="AC15" s="12">
        <f>AA15+AB15</f>
        <v>1770</v>
      </c>
      <c r="AE15" s="3" t="s">
        <v>12</v>
      </c>
      <c r="AF15" s="2">
        <f t="shared" ref="AF15:AR18" si="2">IFERROR(B15/Q15, "N.A.")</f>
        <v>2902.5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752.5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1462</v>
      </c>
      <c r="AQ15" s="16" t="str">
        <f t="shared" si="2"/>
        <v>N.A.</v>
      </c>
      <c r="AR15" s="12">
        <f t="shared" si="2"/>
        <v>1462</v>
      </c>
    </row>
    <row r="16" spans="1:44" ht="15" customHeight="1" thickBot="1" x14ac:dyDescent="0.3">
      <c r="A16" s="3" t="s">
        <v>13</v>
      </c>
      <c r="B16" s="2">
        <v>913320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913320</v>
      </c>
      <c r="M16" s="14">
        <f t="shared" si="0"/>
        <v>0</v>
      </c>
      <c r="N16" s="12">
        <f>L16+M16</f>
        <v>913320</v>
      </c>
      <c r="P16" s="3" t="s">
        <v>13</v>
      </c>
      <c r="Q16" s="2">
        <v>354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354</v>
      </c>
      <c r="AB16" s="14">
        <f t="shared" si="1"/>
        <v>0</v>
      </c>
      <c r="AC16" s="12">
        <f>AA16+AB16</f>
        <v>354</v>
      </c>
      <c r="AE16" s="3" t="s">
        <v>13</v>
      </c>
      <c r="AF16" s="2">
        <f t="shared" si="2"/>
        <v>2580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2580</v>
      </c>
      <c r="AQ16" s="16" t="str">
        <f t="shared" si="2"/>
        <v>N.A.</v>
      </c>
      <c r="AR16" s="12">
        <f t="shared" si="2"/>
        <v>2580</v>
      </c>
    </row>
    <row r="17" spans="1:44" ht="15" customHeight="1" thickBot="1" x14ac:dyDescent="0.3">
      <c r="A17" s="3" t="s">
        <v>14</v>
      </c>
      <c r="B17" s="2">
        <v>2336400</v>
      </c>
      <c r="C17" s="2">
        <v>18974400</v>
      </c>
      <c r="D17" s="2">
        <v>1202538</v>
      </c>
      <c r="E17" s="2"/>
      <c r="F17" s="2"/>
      <c r="G17" s="2"/>
      <c r="H17" s="2"/>
      <c r="I17" s="2"/>
      <c r="J17" s="2"/>
      <c r="K17" s="2"/>
      <c r="L17" s="1">
        <f t="shared" si="0"/>
        <v>3538938</v>
      </c>
      <c r="M17" s="14">
        <f t="shared" si="0"/>
        <v>18974400</v>
      </c>
      <c r="N17" s="12">
        <f>L17+M17</f>
        <v>22513338</v>
      </c>
      <c r="P17" s="3" t="s">
        <v>14</v>
      </c>
      <c r="Q17" s="2">
        <v>708</v>
      </c>
      <c r="R17" s="2">
        <v>4248</v>
      </c>
      <c r="S17" s="2">
        <v>708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1416</v>
      </c>
      <c r="AB17" s="14">
        <f t="shared" si="1"/>
        <v>4248</v>
      </c>
      <c r="AC17" s="12">
        <f>AA17+AB17</f>
        <v>5664</v>
      </c>
      <c r="AE17" s="3" t="s">
        <v>14</v>
      </c>
      <c r="AF17" s="2">
        <f t="shared" si="2"/>
        <v>3300</v>
      </c>
      <c r="AG17" s="2">
        <f t="shared" si="2"/>
        <v>4466.666666666667</v>
      </c>
      <c r="AH17" s="2">
        <f t="shared" si="2"/>
        <v>1698.5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2499.25</v>
      </c>
      <c r="AQ17" s="16">
        <f t="shared" si="2"/>
        <v>4466.666666666667</v>
      </c>
      <c r="AR17" s="12">
        <f t="shared" si="2"/>
        <v>3974.8125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2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4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2" t="str">
        <f t="shared" si="2"/>
        <v>N.A.</v>
      </c>
    </row>
    <row r="19" spans="1:44" ht="15" customHeight="1" thickBot="1" x14ac:dyDescent="0.3">
      <c r="A19" s="4" t="s">
        <v>16</v>
      </c>
      <c r="B19" s="2">
        <v>5304690</v>
      </c>
      <c r="C19" s="2">
        <v>18974400</v>
      </c>
      <c r="D19" s="2">
        <v>1202538</v>
      </c>
      <c r="E19" s="2"/>
      <c r="F19" s="2"/>
      <c r="G19" s="2"/>
      <c r="H19" s="2">
        <v>532770</v>
      </c>
      <c r="I19" s="2"/>
      <c r="J19" s="2">
        <v>0</v>
      </c>
      <c r="K19" s="2"/>
      <c r="L19" s="1">
        <f t="shared" ref="L19" si="3">B19+D19+F19+H19+J19</f>
        <v>7039998</v>
      </c>
      <c r="M19" s="14">
        <f t="shared" ref="M19" si="4">C19+E19+G19+I19+K19</f>
        <v>18974400</v>
      </c>
      <c r="N19" s="18">
        <f>L19+M19</f>
        <v>26014398</v>
      </c>
      <c r="P19" s="4" t="s">
        <v>16</v>
      </c>
      <c r="Q19" s="2">
        <v>1770</v>
      </c>
      <c r="R19" s="2">
        <v>4248</v>
      </c>
      <c r="S19" s="2">
        <v>708</v>
      </c>
      <c r="T19" s="2">
        <v>0</v>
      </c>
      <c r="U19" s="2">
        <v>0</v>
      </c>
      <c r="V19" s="2">
        <v>0</v>
      </c>
      <c r="W19" s="2">
        <v>708</v>
      </c>
      <c r="X19" s="2">
        <v>0</v>
      </c>
      <c r="Y19" s="2">
        <v>354</v>
      </c>
      <c r="Z19" s="2">
        <v>0</v>
      </c>
      <c r="AA19" s="1">
        <f t="shared" ref="AA19" si="5">Q19+S19+U19+W19+Y19</f>
        <v>3540</v>
      </c>
      <c r="AB19" s="14">
        <f t="shared" ref="AB19" si="6">R19+T19+V19+X19+Z19</f>
        <v>4248</v>
      </c>
      <c r="AC19" s="12">
        <f>AA19+AB19</f>
        <v>7788</v>
      </c>
      <c r="AE19" s="4" t="s">
        <v>16</v>
      </c>
      <c r="AF19" s="2">
        <f t="shared" ref="AF19:AO19" si="7">IFERROR(B19/Q19, "N.A.")</f>
        <v>2997</v>
      </c>
      <c r="AG19" s="2">
        <f t="shared" si="7"/>
        <v>4466.666666666667</v>
      </c>
      <c r="AH19" s="2">
        <f t="shared" si="7"/>
        <v>1698.5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>
        <f t="shared" si="7"/>
        <v>752.5</v>
      </c>
      <c r="AM19" s="2" t="str">
        <f t="shared" si="7"/>
        <v>N.A.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1988.7</v>
      </c>
      <c r="AQ19" s="16">
        <f t="shared" ref="AQ19" si="9">IFERROR(M19/AB19, "N.A.")</f>
        <v>4466.666666666667</v>
      </c>
      <c r="AR19" s="12">
        <f t="shared" ref="AR19" si="10">IFERROR(N19/AC19, "N.A.")</f>
        <v>3340.318181818182</v>
      </c>
    </row>
    <row r="20" spans="1:44" ht="15" customHeight="1" thickBot="1" x14ac:dyDescent="0.3">
      <c r="A20" s="5" t="s">
        <v>0</v>
      </c>
      <c r="B20" s="48">
        <f>B19+C19</f>
        <v>24279090</v>
      </c>
      <c r="C20" s="49"/>
      <c r="D20" s="48">
        <f>D19+E19</f>
        <v>1202538</v>
      </c>
      <c r="E20" s="49"/>
      <c r="F20" s="48">
        <f>F19+G19</f>
        <v>0</v>
      </c>
      <c r="G20" s="49"/>
      <c r="H20" s="48">
        <f>H19+I19</f>
        <v>532770</v>
      </c>
      <c r="I20" s="49"/>
      <c r="J20" s="48">
        <f>J19+K19</f>
        <v>0</v>
      </c>
      <c r="K20" s="49"/>
      <c r="L20" s="48">
        <f>L19+M19</f>
        <v>26014398</v>
      </c>
      <c r="M20" s="50"/>
      <c r="N20" s="19">
        <f>B20+D20+F20+H20+J20</f>
        <v>26014398</v>
      </c>
      <c r="P20" s="5" t="s">
        <v>0</v>
      </c>
      <c r="Q20" s="48">
        <f>Q19+R19</f>
        <v>6018</v>
      </c>
      <c r="R20" s="49"/>
      <c r="S20" s="48">
        <f>S19+T19</f>
        <v>708</v>
      </c>
      <c r="T20" s="49"/>
      <c r="U20" s="48">
        <f>U19+V19</f>
        <v>0</v>
      </c>
      <c r="V20" s="49"/>
      <c r="W20" s="48">
        <f>W19+X19</f>
        <v>708</v>
      </c>
      <c r="X20" s="49"/>
      <c r="Y20" s="48">
        <f>Y19+Z19</f>
        <v>354</v>
      </c>
      <c r="Z20" s="49"/>
      <c r="AA20" s="48">
        <f>AA19+AB19</f>
        <v>7788</v>
      </c>
      <c r="AB20" s="49"/>
      <c r="AC20" s="20">
        <f>Q20+S20+U20+W20+Y20</f>
        <v>7788</v>
      </c>
      <c r="AE20" s="5" t="s">
        <v>0</v>
      </c>
      <c r="AF20" s="28">
        <f>IFERROR(B20/Q20,"N.A.")</f>
        <v>4034.4117647058824</v>
      </c>
      <c r="AG20" s="29"/>
      <c r="AH20" s="28">
        <f>IFERROR(D20/S20,"N.A.")</f>
        <v>1698.5</v>
      </c>
      <c r="AI20" s="29"/>
      <c r="AJ20" s="28" t="str">
        <f>IFERROR(F20/U20,"N.A.")</f>
        <v>N.A.</v>
      </c>
      <c r="AK20" s="29"/>
      <c r="AL20" s="28">
        <f>IFERROR(H20/W20,"N.A.")</f>
        <v>752.5</v>
      </c>
      <c r="AM20" s="29"/>
      <c r="AN20" s="28">
        <f>IFERROR(J20/Y20,"N.A.")</f>
        <v>0</v>
      </c>
      <c r="AO20" s="29"/>
      <c r="AP20" s="28">
        <f>IFERROR(L20/AA20,"N.A.")</f>
        <v>3340.318181818182</v>
      </c>
      <c r="AQ20" s="29"/>
      <c r="AR20" s="17">
        <f>IFERROR(N20/AC20, "N.A.")</f>
        <v>3340.318181818182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1598310</v>
      </c>
      <c r="C27" s="2"/>
      <c r="D27" s="2"/>
      <c r="E27" s="2"/>
      <c r="F27" s="2"/>
      <c r="G27" s="2"/>
      <c r="H27" s="2">
        <v>532770</v>
      </c>
      <c r="I27" s="2"/>
      <c r="J27" s="2"/>
      <c r="K27" s="2"/>
      <c r="L27" s="1">
        <f t="shared" ref="L27:M30" si="11">B27+D27+F27+H27+J27</f>
        <v>2131080</v>
      </c>
      <c r="M27" s="14">
        <f t="shared" si="11"/>
        <v>0</v>
      </c>
      <c r="N27" s="12">
        <f>L27+M27</f>
        <v>2131080</v>
      </c>
      <c r="P27" s="3" t="s">
        <v>12</v>
      </c>
      <c r="Q27" s="2">
        <v>354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708</v>
      </c>
      <c r="X27" s="2">
        <v>0</v>
      </c>
      <c r="Y27" s="2">
        <v>0</v>
      </c>
      <c r="Z27" s="2">
        <v>0</v>
      </c>
      <c r="AA27" s="1">
        <f t="shared" ref="AA27:AB30" si="12">Q27+S27+U27+W27+Y27</f>
        <v>1062</v>
      </c>
      <c r="AB27" s="14">
        <f t="shared" si="12"/>
        <v>0</v>
      </c>
      <c r="AC27" s="12">
        <f>AA27+AB27</f>
        <v>1062</v>
      </c>
      <c r="AE27" s="3" t="s">
        <v>12</v>
      </c>
      <c r="AF27" s="2">
        <f t="shared" ref="AF27:AR30" si="13">IFERROR(B27/Q27, "N.A.")</f>
        <v>4515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752.5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2006.6666666666667</v>
      </c>
      <c r="AQ27" s="16" t="str">
        <f t="shared" si="13"/>
        <v>N.A.</v>
      </c>
      <c r="AR27" s="12">
        <f t="shared" si="13"/>
        <v>2006.6666666666667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>
        <v>1274400</v>
      </c>
      <c r="C29" s="2">
        <v>14443199.999999998</v>
      </c>
      <c r="D29" s="2">
        <v>1202538</v>
      </c>
      <c r="E29" s="2"/>
      <c r="F29" s="2"/>
      <c r="G29" s="2"/>
      <c r="H29" s="2"/>
      <c r="I29" s="2"/>
      <c r="J29" s="2"/>
      <c r="K29" s="2"/>
      <c r="L29" s="1">
        <f t="shared" si="11"/>
        <v>2476938</v>
      </c>
      <c r="M29" s="14">
        <f t="shared" si="11"/>
        <v>14443199.999999998</v>
      </c>
      <c r="N29" s="12">
        <f>L29+M29</f>
        <v>16920138</v>
      </c>
      <c r="P29" s="3" t="s">
        <v>14</v>
      </c>
      <c r="Q29" s="2">
        <v>354</v>
      </c>
      <c r="R29" s="2">
        <v>3186</v>
      </c>
      <c r="S29" s="2">
        <v>708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1062</v>
      </c>
      <c r="AB29" s="14">
        <f t="shared" si="12"/>
        <v>3186</v>
      </c>
      <c r="AC29" s="12">
        <f>AA29+AB29</f>
        <v>4248</v>
      </c>
      <c r="AE29" s="3" t="s">
        <v>14</v>
      </c>
      <c r="AF29" s="2">
        <f t="shared" si="13"/>
        <v>3600</v>
      </c>
      <c r="AG29" s="2">
        <f t="shared" si="13"/>
        <v>4533.333333333333</v>
      </c>
      <c r="AH29" s="2">
        <f t="shared" si="13"/>
        <v>1698.5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2332.3333333333335</v>
      </c>
      <c r="AQ29" s="16">
        <f t="shared" si="13"/>
        <v>4533.333333333333</v>
      </c>
      <c r="AR29" s="12">
        <f t="shared" si="13"/>
        <v>3983.0833333333335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4">
        <f t="shared" si="11"/>
        <v>0</v>
      </c>
      <c r="N30" s="12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0</v>
      </c>
      <c r="AB30" s="14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2" t="str">
        <f t="shared" si="13"/>
        <v>N.A.</v>
      </c>
    </row>
    <row r="31" spans="1:44" ht="15" customHeight="1" thickBot="1" x14ac:dyDescent="0.3">
      <c r="A31" s="4" t="s">
        <v>16</v>
      </c>
      <c r="B31" s="2">
        <v>2872710</v>
      </c>
      <c r="C31" s="2">
        <v>14443199.999999998</v>
      </c>
      <c r="D31" s="2">
        <v>1202538</v>
      </c>
      <c r="E31" s="2"/>
      <c r="F31" s="2"/>
      <c r="G31" s="2"/>
      <c r="H31" s="2">
        <v>532770</v>
      </c>
      <c r="I31" s="2"/>
      <c r="J31" s="2"/>
      <c r="K31" s="2"/>
      <c r="L31" s="1">
        <f t="shared" ref="L31" si="14">B31+D31+F31+H31+J31</f>
        <v>4608018</v>
      </c>
      <c r="M31" s="14">
        <f t="shared" ref="M31" si="15">C31+E31+G31+I31+K31</f>
        <v>14443199.999999998</v>
      </c>
      <c r="N31" s="18">
        <f>L31+M31</f>
        <v>19051218</v>
      </c>
      <c r="P31" s="4" t="s">
        <v>16</v>
      </c>
      <c r="Q31" s="2">
        <v>708</v>
      </c>
      <c r="R31" s="2">
        <v>3186</v>
      </c>
      <c r="S31" s="2">
        <v>708</v>
      </c>
      <c r="T31" s="2">
        <v>0</v>
      </c>
      <c r="U31" s="2">
        <v>0</v>
      </c>
      <c r="V31" s="2">
        <v>0</v>
      </c>
      <c r="W31" s="2">
        <v>708</v>
      </c>
      <c r="X31" s="2">
        <v>0</v>
      </c>
      <c r="Y31" s="2">
        <v>0</v>
      </c>
      <c r="Z31" s="2">
        <v>0</v>
      </c>
      <c r="AA31" s="1">
        <f t="shared" ref="AA31" si="16">Q31+S31+U31+W31+Y31</f>
        <v>2124</v>
      </c>
      <c r="AB31" s="14">
        <f t="shared" ref="AB31" si="17">R31+T31+V31+X31+Z31</f>
        <v>3186</v>
      </c>
      <c r="AC31" s="12">
        <f>AA31+AB31</f>
        <v>5310</v>
      </c>
      <c r="AE31" s="4" t="s">
        <v>16</v>
      </c>
      <c r="AF31" s="2">
        <f t="shared" ref="AF31:AO31" si="18">IFERROR(B31/Q31, "N.A.")</f>
        <v>4057.5</v>
      </c>
      <c r="AG31" s="2">
        <f t="shared" si="18"/>
        <v>4533.333333333333</v>
      </c>
      <c r="AH31" s="2">
        <f t="shared" si="18"/>
        <v>1698.5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>
        <f t="shared" si="18"/>
        <v>752.5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2169.5</v>
      </c>
      <c r="AQ31" s="16">
        <f t="shared" ref="AQ31" si="20">IFERROR(M31/AB31, "N.A.")</f>
        <v>4533.333333333333</v>
      </c>
      <c r="AR31" s="12">
        <f t="shared" ref="AR31" si="21">IFERROR(N31/AC31, "N.A.")</f>
        <v>3587.8</v>
      </c>
    </row>
    <row r="32" spans="1:44" ht="15" customHeight="1" thickBot="1" x14ac:dyDescent="0.3">
      <c r="A32" s="5" t="s">
        <v>0</v>
      </c>
      <c r="B32" s="48">
        <f>B31+C31</f>
        <v>17315910</v>
      </c>
      <c r="C32" s="49"/>
      <c r="D32" s="48">
        <f>D31+E31</f>
        <v>1202538</v>
      </c>
      <c r="E32" s="49"/>
      <c r="F32" s="48">
        <f>F31+G31</f>
        <v>0</v>
      </c>
      <c r="G32" s="49"/>
      <c r="H32" s="48">
        <f>H31+I31</f>
        <v>532770</v>
      </c>
      <c r="I32" s="49"/>
      <c r="J32" s="48">
        <f>J31+K31</f>
        <v>0</v>
      </c>
      <c r="K32" s="49"/>
      <c r="L32" s="48">
        <f>L31+M31</f>
        <v>19051218</v>
      </c>
      <c r="M32" s="50"/>
      <c r="N32" s="19">
        <f>B32+D32+F32+H32+J32</f>
        <v>19051218</v>
      </c>
      <c r="P32" s="5" t="s">
        <v>0</v>
      </c>
      <c r="Q32" s="48">
        <f>Q31+R31</f>
        <v>3894</v>
      </c>
      <c r="R32" s="49"/>
      <c r="S32" s="48">
        <f>S31+T31</f>
        <v>708</v>
      </c>
      <c r="T32" s="49"/>
      <c r="U32" s="48">
        <f>U31+V31</f>
        <v>0</v>
      </c>
      <c r="V32" s="49"/>
      <c r="W32" s="48">
        <f>W31+X31</f>
        <v>708</v>
      </c>
      <c r="X32" s="49"/>
      <c r="Y32" s="48">
        <f>Y31+Z31</f>
        <v>0</v>
      </c>
      <c r="Z32" s="49"/>
      <c r="AA32" s="48">
        <f>AA31+AB31</f>
        <v>5310</v>
      </c>
      <c r="AB32" s="49"/>
      <c r="AC32" s="20">
        <f>Q32+S32+U32+W32+Y32</f>
        <v>5310</v>
      </c>
      <c r="AE32" s="5" t="s">
        <v>0</v>
      </c>
      <c r="AF32" s="28">
        <f>IFERROR(B32/Q32,"N.A.")</f>
        <v>4446.818181818182</v>
      </c>
      <c r="AG32" s="29"/>
      <c r="AH32" s="28">
        <f>IFERROR(D32/S32,"N.A.")</f>
        <v>1698.5</v>
      </c>
      <c r="AI32" s="29"/>
      <c r="AJ32" s="28" t="str">
        <f>IFERROR(F32/U32,"N.A.")</f>
        <v>N.A.</v>
      </c>
      <c r="AK32" s="29"/>
      <c r="AL32" s="28">
        <f>IFERROR(H32/W32,"N.A.")</f>
        <v>752.5</v>
      </c>
      <c r="AM32" s="29"/>
      <c r="AN32" s="28" t="str">
        <f>IFERROR(J32/Y32,"N.A.")</f>
        <v>N.A.</v>
      </c>
      <c r="AO32" s="29"/>
      <c r="AP32" s="28">
        <f>IFERROR(L32/AA32,"N.A.")</f>
        <v>3587.8</v>
      </c>
      <c r="AQ32" s="29"/>
      <c r="AR32" s="17">
        <f>IFERROR(N32/AC32, "N.A.")</f>
        <v>3587.8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456660</v>
      </c>
      <c r="C39" s="2"/>
      <c r="D39" s="2"/>
      <c r="E39" s="2"/>
      <c r="F39" s="2"/>
      <c r="G39" s="2"/>
      <c r="H39" s="2"/>
      <c r="I39" s="2"/>
      <c r="J39" s="2">
        <v>0</v>
      </c>
      <c r="K39" s="2"/>
      <c r="L39" s="1">
        <f t="shared" ref="L39:M42" si="22">B39+D39+F39+H39+J39</f>
        <v>456660</v>
      </c>
      <c r="M39" s="14">
        <f t="shared" si="22"/>
        <v>0</v>
      </c>
      <c r="N39" s="12">
        <f>L39+M39</f>
        <v>456660</v>
      </c>
      <c r="P39" s="3" t="s">
        <v>12</v>
      </c>
      <c r="Q39" s="2">
        <v>354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354</v>
      </c>
      <c r="Z39" s="2">
        <v>0</v>
      </c>
      <c r="AA39" s="1">
        <f t="shared" ref="AA39:AB42" si="23">Q39+S39+U39+W39+Y39</f>
        <v>708</v>
      </c>
      <c r="AB39" s="14">
        <f t="shared" si="23"/>
        <v>0</v>
      </c>
      <c r="AC39" s="12">
        <f>AA39+AB39</f>
        <v>708</v>
      </c>
      <c r="AE39" s="3" t="s">
        <v>12</v>
      </c>
      <c r="AF39" s="2">
        <f t="shared" ref="AF39:AR42" si="24">IFERROR(B39/Q39, "N.A.")</f>
        <v>1290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645</v>
      </c>
      <c r="AQ39" s="16" t="str">
        <f t="shared" si="24"/>
        <v>N.A.</v>
      </c>
      <c r="AR39" s="12">
        <f t="shared" si="24"/>
        <v>645</v>
      </c>
    </row>
    <row r="40" spans="1:44" ht="15" customHeight="1" thickBot="1" x14ac:dyDescent="0.3">
      <c r="A40" s="3" t="s">
        <v>13</v>
      </c>
      <c r="B40" s="2">
        <v>913320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913320</v>
      </c>
      <c r="M40" s="14">
        <f t="shared" si="22"/>
        <v>0</v>
      </c>
      <c r="N40" s="12">
        <f>L40+M40</f>
        <v>913320</v>
      </c>
      <c r="P40" s="3" t="s">
        <v>13</v>
      </c>
      <c r="Q40" s="2">
        <v>354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354</v>
      </c>
      <c r="AB40" s="14">
        <f t="shared" si="23"/>
        <v>0</v>
      </c>
      <c r="AC40" s="12">
        <f>AA40+AB40</f>
        <v>354</v>
      </c>
      <c r="AE40" s="3" t="s">
        <v>13</v>
      </c>
      <c r="AF40" s="2">
        <f t="shared" si="24"/>
        <v>2580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2580</v>
      </c>
      <c r="AQ40" s="16" t="str">
        <f t="shared" si="24"/>
        <v>N.A.</v>
      </c>
      <c r="AR40" s="12">
        <f t="shared" si="24"/>
        <v>2580</v>
      </c>
    </row>
    <row r="41" spans="1:44" ht="15" customHeight="1" thickBot="1" x14ac:dyDescent="0.3">
      <c r="A41" s="3" t="s">
        <v>14</v>
      </c>
      <c r="B41" s="2">
        <v>1062000</v>
      </c>
      <c r="C41" s="2">
        <v>4531200</v>
      </c>
      <c r="D41" s="2"/>
      <c r="E41" s="2"/>
      <c r="F41" s="2"/>
      <c r="G41" s="2"/>
      <c r="H41" s="2"/>
      <c r="I41" s="2"/>
      <c r="J41" s="2"/>
      <c r="K41" s="2"/>
      <c r="L41" s="1">
        <f t="shared" si="22"/>
        <v>1062000</v>
      </c>
      <c r="M41" s="14">
        <f t="shared" si="22"/>
        <v>4531200</v>
      </c>
      <c r="N41" s="12">
        <f>L41+M41</f>
        <v>5593200</v>
      </c>
      <c r="P41" s="3" t="s">
        <v>14</v>
      </c>
      <c r="Q41" s="2">
        <v>354</v>
      </c>
      <c r="R41" s="2">
        <v>1062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354</v>
      </c>
      <c r="AB41" s="14">
        <f t="shared" si="23"/>
        <v>1062</v>
      </c>
      <c r="AC41" s="12">
        <f>AA41+AB41</f>
        <v>1416</v>
      </c>
      <c r="AE41" s="3" t="s">
        <v>14</v>
      </c>
      <c r="AF41" s="2">
        <f t="shared" si="24"/>
        <v>3000</v>
      </c>
      <c r="AG41" s="2">
        <f t="shared" si="24"/>
        <v>4266.666666666667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3000</v>
      </c>
      <c r="AQ41" s="16">
        <f t="shared" si="24"/>
        <v>4266.666666666667</v>
      </c>
      <c r="AR41" s="12">
        <f t="shared" si="24"/>
        <v>3950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>
        <v>2431980</v>
      </c>
      <c r="C43" s="2">
        <v>4531200</v>
      </c>
      <c r="D43" s="2"/>
      <c r="E43" s="2"/>
      <c r="F43" s="2"/>
      <c r="G43" s="2"/>
      <c r="H43" s="2"/>
      <c r="I43" s="2"/>
      <c r="J43" s="2">
        <v>0</v>
      </c>
      <c r="K43" s="2"/>
      <c r="L43" s="1">
        <f t="shared" ref="L43" si="25">B43+D43+F43+H43+J43</f>
        <v>2431980</v>
      </c>
      <c r="M43" s="14">
        <f t="shared" ref="M43" si="26">C43+E43+G43+I43+K43</f>
        <v>4531200</v>
      </c>
      <c r="N43" s="18">
        <f>L43+M43</f>
        <v>6963180</v>
      </c>
      <c r="P43" s="4" t="s">
        <v>16</v>
      </c>
      <c r="Q43" s="2">
        <v>1062</v>
      </c>
      <c r="R43" s="2">
        <v>1062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354</v>
      </c>
      <c r="Z43" s="2">
        <v>0</v>
      </c>
      <c r="AA43" s="1">
        <f t="shared" ref="AA43" si="27">Q43+S43+U43+W43+Y43</f>
        <v>1416</v>
      </c>
      <c r="AB43" s="14">
        <f t="shared" ref="AB43" si="28">R43+T43+V43+X43+Z43</f>
        <v>1062</v>
      </c>
      <c r="AC43" s="18">
        <f>AA43+AB43</f>
        <v>2478</v>
      </c>
      <c r="AE43" s="4" t="s">
        <v>16</v>
      </c>
      <c r="AF43" s="2">
        <f t="shared" ref="AF43:AO43" si="29">IFERROR(B43/Q43, "N.A.")</f>
        <v>2290</v>
      </c>
      <c r="AG43" s="2">
        <f t="shared" si="29"/>
        <v>4266.666666666667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1717.5</v>
      </c>
      <c r="AQ43" s="16">
        <f t="shared" ref="AQ43" si="31">IFERROR(M43/AB43, "N.A.")</f>
        <v>4266.666666666667</v>
      </c>
      <c r="AR43" s="12">
        <f t="shared" ref="AR43" si="32">IFERROR(N43/AC43, "N.A.")</f>
        <v>2810</v>
      </c>
    </row>
    <row r="44" spans="1:44" ht="15" customHeight="1" thickBot="1" x14ac:dyDescent="0.3">
      <c r="A44" s="5" t="s">
        <v>0</v>
      </c>
      <c r="B44" s="48">
        <f>B43+C43</f>
        <v>6963180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6963180</v>
      </c>
      <c r="M44" s="50"/>
      <c r="N44" s="19">
        <f>B44+D44+F44+H44+J44</f>
        <v>6963180</v>
      </c>
      <c r="P44" s="5" t="s">
        <v>0</v>
      </c>
      <c r="Q44" s="48">
        <f>Q43+R43</f>
        <v>2124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354</v>
      </c>
      <c r="Z44" s="49"/>
      <c r="AA44" s="48">
        <f>AA43+AB43</f>
        <v>2478</v>
      </c>
      <c r="AB44" s="50"/>
      <c r="AC44" s="19">
        <f>Q44+S44+U44+W44+Y44</f>
        <v>2478</v>
      </c>
      <c r="AE44" s="5" t="s">
        <v>0</v>
      </c>
      <c r="AF44" s="28">
        <f>IFERROR(B44/Q44,"N.A.")</f>
        <v>3278.3333333333335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>
        <f>IFERROR(J44/Y44,"N.A.")</f>
        <v>0</v>
      </c>
      <c r="AO44" s="29"/>
      <c r="AP44" s="28">
        <f>IFERROR(L44/AA44,"N.A.")</f>
        <v>2810</v>
      </c>
      <c r="AQ44" s="29"/>
      <c r="AR44" s="17">
        <f>IFERROR(N44/AC44, "N.A.")</f>
        <v>2810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23981063</v>
      </c>
      <c r="C15" s="2"/>
      <c r="D15" s="2">
        <v>16655529</v>
      </c>
      <c r="E15" s="2"/>
      <c r="F15" s="2">
        <v>16874582</v>
      </c>
      <c r="G15" s="2"/>
      <c r="H15" s="2">
        <v>52493420</v>
      </c>
      <c r="I15" s="2"/>
      <c r="J15" s="2">
        <v>0</v>
      </c>
      <c r="K15" s="2"/>
      <c r="L15" s="1">
        <f t="shared" ref="L15:M18" si="0">B15+D15+F15+H15+J15</f>
        <v>110004594</v>
      </c>
      <c r="M15" s="14">
        <f t="shared" si="0"/>
        <v>0</v>
      </c>
      <c r="N15" s="12">
        <f>L15+M15</f>
        <v>110004594</v>
      </c>
      <c r="P15" s="3" t="s">
        <v>12</v>
      </c>
      <c r="Q15" s="2">
        <v>6214</v>
      </c>
      <c r="R15" s="2">
        <v>0</v>
      </c>
      <c r="S15" s="2">
        <v>4529</v>
      </c>
      <c r="T15" s="2">
        <v>0</v>
      </c>
      <c r="U15" s="2">
        <v>4169</v>
      </c>
      <c r="V15" s="2">
        <v>0</v>
      </c>
      <c r="W15" s="2">
        <v>19668</v>
      </c>
      <c r="X15" s="2">
        <v>0</v>
      </c>
      <c r="Y15" s="2">
        <v>3567</v>
      </c>
      <c r="Z15" s="2">
        <v>0</v>
      </c>
      <c r="AA15" s="1">
        <f t="shared" ref="AA15:AB18" si="1">Q15+S15+U15+W15+Y15</f>
        <v>38147</v>
      </c>
      <c r="AB15" s="14">
        <f t="shared" si="1"/>
        <v>0</v>
      </c>
      <c r="AC15" s="12">
        <f>AA15+AB15</f>
        <v>38147</v>
      </c>
      <c r="AE15" s="3" t="s">
        <v>12</v>
      </c>
      <c r="AF15" s="2">
        <f t="shared" ref="AF15:AR18" si="2">IFERROR(B15/Q15, "N.A.")</f>
        <v>3859.199066623753</v>
      </c>
      <c r="AG15" s="2" t="str">
        <f t="shared" si="2"/>
        <v>N.A.</v>
      </c>
      <c r="AH15" s="2">
        <f t="shared" si="2"/>
        <v>3677.5290351070876</v>
      </c>
      <c r="AI15" s="2" t="str">
        <f t="shared" si="2"/>
        <v>N.A.</v>
      </c>
      <c r="AJ15" s="2">
        <f t="shared" si="2"/>
        <v>4047.6330055169105</v>
      </c>
      <c r="AK15" s="2" t="str">
        <f t="shared" si="2"/>
        <v>N.A.</v>
      </c>
      <c r="AL15" s="2">
        <f t="shared" si="2"/>
        <v>2668.9760016270084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2883.7023619157471</v>
      </c>
      <c r="AQ15" s="16" t="str">
        <f t="shared" si="2"/>
        <v>N.A.</v>
      </c>
      <c r="AR15" s="12">
        <f t="shared" si="2"/>
        <v>2883.7023619157471</v>
      </c>
    </row>
    <row r="16" spans="1:44" ht="15" customHeight="1" thickBot="1" x14ac:dyDescent="0.3">
      <c r="A16" s="3" t="s">
        <v>13</v>
      </c>
      <c r="B16" s="2">
        <v>11176117.999999998</v>
      </c>
      <c r="C16" s="2">
        <v>2511415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11176117.999999998</v>
      </c>
      <c r="M16" s="14">
        <f t="shared" si="0"/>
        <v>2511415</v>
      </c>
      <c r="N16" s="12">
        <f>L16+M16</f>
        <v>13687532.999999998</v>
      </c>
      <c r="P16" s="3" t="s">
        <v>13</v>
      </c>
      <c r="Q16" s="2">
        <v>6189</v>
      </c>
      <c r="R16" s="2">
        <v>1337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6189</v>
      </c>
      <c r="AB16" s="14">
        <f t="shared" si="1"/>
        <v>1337</v>
      </c>
      <c r="AC16" s="12">
        <f>AA16+AB16</f>
        <v>7526</v>
      </c>
      <c r="AE16" s="3" t="s">
        <v>13</v>
      </c>
      <c r="AF16" s="2">
        <f t="shared" si="2"/>
        <v>1805.8035223784129</v>
      </c>
      <c r="AG16" s="2">
        <f t="shared" si="2"/>
        <v>1878.3956619296932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1805.8035223784129</v>
      </c>
      <c r="AQ16" s="16">
        <f t="shared" si="2"/>
        <v>1878.3956619296932</v>
      </c>
      <c r="AR16" s="12">
        <f t="shared" si="2"/>
        <v>1818.6995748073343</v>
      </c>
    </row>
    <row r="17" spans="1:44" ht="15" customHeight="1" thickBot="1" x14ac:dyDescent="0.3">
      <c r="A17" s="3" t="s">
        <v>14</v>
      </c>
      <c r="B17" s="2">
        <v>57222036.999999993</v>
      </c>
      <c r="C17" s="2">
        <v>425338432.99999976</v>
      </c>
      <c r="D17" s="2">
        <v>13179654.000000002</v>
      </c>
      <c r="E17" s="2">
        <v>2577280</v>
      </c>
      <c r="F17" s="2"/>
      <c r="G17" s="2">
        <v>23641837.999999996</v>
      </c>
      <c r="H17" s="2"/>
      <c r="I17" s="2">
        <v>10827352</v>
      </c>
      <c r="J17" s="2">
        <v>0</v>
      </c>
      <c r="K17" s="2"/>
      <c r="L17" s="1">
        <f t="shared" si="0"/>
        <v>70401691</v>
      </c>
      <c r="M17" s="14">
        <f t="shared" si="0"/>
        <v>462384902.99999976</v>
      </c>
      <c r="N17" s="12">
        <f>L17+M17</f>
        <v>532786593.99999976</v>
      </c>
      <c r="P17" s="3" t="s">
        <v>14</v>
      </c>
      <c r="Q17" s="2">
        <v>16624</v>
      </c>
      <c r="R17" s="2">
        <v>71536</v>
      </c>
      <c r="S17" s="2">
        <v>3605</v>
      </c>
      <c r="T17" s="2">
        <v>762</v>
      </c>
      <c r="U17" s="2">
        <v>0</v>
      </c>
      <c r="V17" s="2">
        <v>4511</v>
      </c>
      <c r="W17" s="2">
        <v>0</v>
      </c>
      <c r="X17" s="2">
        <v>3888</v>
      </c>
      <c r="Y17" s="2">
        <v>3532</v>
      </c>
      <c r="Z17" s="2">
        <v>0</v>
      </c>
      <c r="AA17" s="1">
        <f t="shared" si="1"/>
        <v>23761</v>
      </c>
      <c r="AB17" s="14">
        <f t="shared" si="1"/>
        <v>80697</v>
      </c>
      <c r="AC17" s="12">
        <f>AA17+AB17</f>
        <v>104458</v>
      </c>
      <c r="AE17" s="3" t="s">
        <v>14</v>
      </c>
      <c r="AF17" s="2">
        <f t="shared" si="2"/>
        <v>3442.1340832531278</v>
      </c>
      <c r="AG17" s="2">
        <f t="shared" si="2"/>
        <v>5945.7955854394959</v>
      </c>
      <c r="AH17" s="2">
        <f t="shared" si="2"/>
        <v>3655.9373092926494</v>
      </c>
      <c r="AI17" s="2">
        <f t="shared" si="2"/>
        <v>3382.257217847769</v>
      </c>
      <c r="AJ17" s="2" t="str">
        <f t="shared" si="2"/>
        <v>N.A.</v>
      </c>
      <c r="AK17" s="2">
        <f t="shared" si="2"/>
        <v>5240.9306140545323</v>
      </c>
      <c r="AL17" s="2" t="str">
        <f t="shared" si="2"/>
        <v>N.A.</v>
      </c>
      <c r="AM17" s="2">
        <f t="shared" si="2"/>
        <v>2784.812757201646</v>
      </c>
      <c r="AN17" s="2">
        <f t="shared" si="2"/>
        <v>0</v>
      </c>
      <c r="AO17" s="2" t="str">
        <f t="shared" si="2"/>
        <v>N.A.</v>
      </c>
      <c r="AP17" s="15">
        <f t="shared" si="2"/>
        <v>2962.9094314212366</v>
      </c>
      <c r="AQ17" s="16">
        <f t="shared" si="2"/>
        <v>5729.8896241495941</v>
      </c>
      <c r="AR17" s="12">
        <f t="shared" si="2"/>
        <v>5100.4862624212583</v>
      </c>
    </row>
    <row r="18" spans="1:44" ht="15" customHeight="1" thickBot="1" x14ac:dyDescent="0.3">
      <c r="A18" s="3" t="s">
        <v>15</v>
      </c>
      <c r="B18" s="2">
        <v>11028546.999999998</v>
      </c>
      <c r="C18" s="2">
        <v>1952888</v>
      </c>
      <c r="D18" s="2">
        <v>5128660</v>
      </c>
      <c r="E18" s="2"/>
      <c r="F18" s="2"/>
      <c r="G18" s="2">
        <v>4025699</v>
      </c>
      <c r="H18" s="2">
        <v>2314927</v>
      </c>
      <c r="I18" s="2"/>
      <c r="J18" s="2">
        <v>0</v>
      </c>
      <c r="K18" s="2"/>
      <c r="L18" s="1">
        <f t="shared" si="0"/>
        <v>18472134</v>
      </c>
      <c r="M18" s="14">
        <f t="shared" si="0"/>
        <v>5978587</v>
      </c>
      <c r="N18" s="12">
        <f>L18+M18</f>
        <v>24450721</v>
      </c>
      <c r="P18" s="3" t="s">
        <v>15</v>
      </c>
      <c r="Q18" s="2">
        <v>4615</v>
      </c>
      <c r="R18" s="2">
        <v>643</v>
      </c>
      <c r="S18" s="2">
        <v>749</v>
      </c>
      <c r="T18" s="2">
        <v>0</v>
      </c>
      <c r="U18" s="2">
        <v>0</v>
      </c>
      <c r="V18" s="2">
        <v>1531</v>
      </c>
      <c r="W18" s="2">
        <v>4937</v>
      </c>
      <c r="X18" s="2">
        <v>0</v>
      </c>
      <c r="Y18" s="2">
        <v>1742</v>
      </c>
      <c r="Z18" s="2">
        <v>0</v>
      </c>
      <c r="AA18" s="1">
        <f t="shared" si="1"/>
        <v>12043</v>
      </c>
      <c r="AB18" s="14">
        <f t="shared" si="1"/>
        <v>2174</v>
      </c>
      <c r="AC18" s="18">
        <f>AA18+AB18</f>
        <v>14217</v>
      </c>
      <c r="AE18" s="3" t="s">
        <v>15</v>
      </c>
      <c r="AF18" s="2">
        <f t="shared" si="2"/>
        <v>2389.7176598049832</v>
      </c>
      <c r="AG18" s="2">
        <f t="shared" si="2"/>
        <v>3037.1508553654744</v>
      </c>
      <c r="AH18" s="2">
        <f t="shared" si="2"/>
        <v>6847.3431241655544</v>
      </c>
      <c r="AI18" s="2" t="str">
        <f t="shared" si="2"/>
        <v>N.A.</v>
      </c>
      <c r="AJ18" s="2" t="str">
        <f t="shared" si="2"/>
        <v>N.A.</v>
      </c>
      <c r="AK18" s="2">
        <f t="shared" si="2"/>
        <v>2629.4572175048988</v>
      </c>
      <c r="AL18" s="2">
        <f t="shared" si="2"/>
        <v>468.89345756532305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1533.8482105787593</v>
      </c>
      <c r="AQ18" s="16">
        <f t="shared" si="2"/>
        <v>2750.0400183992642</v>
      </c>
      <c r="AR18" s="12">
        <f t="shared" si="2"/>
        <v>1719.8228177533938</v>
      </c>
    </row>
    <row r="19" spans="1:44" ht="15" customHeight="1" thickBot="1" x14ac:dyDescent="0.3">
      <c r="A19" s="4" t="s">
        <v>16</v>
      </c>
      <c r="B19" s="2">
        <v>103407765.00000009</v>
      </c>
      <c r="C19" s="2">
        <v>429802735.99999988</v>
      </c>
      <c r="D19" s="2">
        <v>34963843</v>
      </c>
      <c r="E19" s="2">
        <v>2577280</v>
      </c>
      <c r="F19" s="2">
        <v>16874582</v>
      </c>
      <c r="G19" s="2">
        <v>27667537</v>
      </c>
      <c r="H19" s="2">
        <v>54808347.000000022</v>
      </c>
      <c r="I19" s="2">
        <v>10827352</v>
      </c>
      <c r="J19" s="2">
        <v>0</v>
      </c>
      <c r="K19" s="2"/>
      <c r="L19" s="1">
        <f t="shared" ref="L19" si="3">B19+D19+F19+H19+J19</f>
        <v>210054537.00000012</v>
      </c>
      <c r="M19" s="14">
        <f t="shared" ref="M19" si="4">C19+E19+G19+I19+K19</f>
        <v>470874904.99999988</v>
      </c>
      <c r="N19" s="18">
        <f>L19+M19</f>
        <v>680929442</v>
      </c>
      <c r="P19" s="4" t="s">
        <v>16</v>
      </c>
      <c r="Q19" s="2">
        <v>33642</v>
      </c>
      <c r="R19" s="2">
        <v>73516</v>
      </c>
      <c r="S19" s="2">
        <v>8883</v>
      </c>
      <c r="T19" s="2">
        <v>762</v>
      </c>
      <c r="U19" s="2">
        <v>4169</v>
      </c>
      <c r="V19" s="2">
        <v>6042</v>
      </c>
      <c r="W19" s="2">
        <v>24605</v>
      </c>
      <c r="X19" s="2">
        <v>3888</v>
      </c>
      <c r="Y19" s="2">
        <v>8841</v>
      </c>
      <c r="Z19" s="2">
        <v>0</v>
      </c>
      <c r="AA19" s="1">
        <f t="shared" ref="AA19" si="5">Q19+S19+U19+W19+Y19</f>
        <v>80140</v>
      </c>
      <c r="AB19" s="14">
        <f t="shared" ref="AB19" si="6">R19+T19+V19+X19+Z19</f>
        <v>84208</v>
      </c>
      <c r="AC19" s="12">
        <f>AA19+AB19</f>
        <v>164348</v>
      </c>
      <c r="AE19" s="4" t="s">
        <v>16</v>
      </c>
      <c r="AF19" s="2">
        <f t="shared" ref="AF19:AO19" si="7">IFERROR(B19/Q19, "N.A.")</f>
        <v>3073.7698412698437</v>
      </c>
      <c r="AG19" s="2">
        <f t="shared" si="7"/>
        <v>5846.3835899668084</v>
      </c>
      <c r="AH19" s="2">
        <f t="shared" si="7"/>
        <v>3936.039963976134</v>
      </c>
      <c r="AI19" s="2">
        <f t="shared" si="7"/>
        <v>3382.257217847769</v>
      </c>
      <c r="AJ19" s="2">
        <f t="shared" si="7"/>
        <v>4047.6330055169105</v>
      </c>
      <c r="AK19" s="2">
        <f t="shared" si="7"/>
        <v>4579.2017543859647</v>
      </c>
      <c r="AL19" s="2">
        <f t="shared" si="7"/>
        <v>2227.5288356025208</v>
      </c>
      <c r="AM19" s="2">
        <f t="shared" si="7"/>
        <v>2784.812757201646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2621.0947966059412</v>
      </c>
      <c r="AQ19" s="16">
        <f t="shared" ref="AQ19" si="9">IFERROR(M19/AB19, "N.A.")</f>
        <v>5591.8072510925313</v>
      </c>
      <c r="AR19" s="12">
        <f t="shared" ref="AR19" si="10">IFERROR(N19/AC19, "N.A.")</f>
        <v>4143.2170881300653</v>
      </c>
    </row>
    <row r="20" spans="1:44" ht="15" customHeight="1" thickBot="1" x14ac:dyDescent="0.3">
      <c r="A20" s="5" t="s">
        <v>0</v>
      </c>
      <c r="B20" s="48">
        <f>B19+C19</f>
        <v>533210501</v>
      </c>
      <c r="C20" s="49"/>
      <c r="D20" s="48">
        <f>D19+E19</f>
        <v>37541123</v>
      </c>
      <c r="E20" s="49"/>
      <c r="F20" s="48">
        <f>F19+G19</f>
        <v>44542119</v>
      </c>
      <c r="G20" s="49"/>
      <c r="H20" s="48">
        <f>H19+I19</f>
        <v>65635699.000000022</v>
      </c>
      <c r="I20" s="49"/>
      <c r="J20" s="48">
        <f>J19+K19</f>
        <v>0</v>
      </c>
      <c r="K20" s="49"/>
      <c r="L20" s="48">
        <f>L19+M19</f>
        <v>680929442</v>
      </c>
      <c r="M20" s="50"/>
      <c r="N20" s="19">
        <f>B20+D20+F20+H20+J20</f>
        <v>680929442</v>
      </c>
      <c r="P20" s="5" t="s">
        <v>0</v>
      </c>
      <c r="Q20" s="48">
        <f>Q19+R19</f>
        <v>107158</v>
      </c>
      <c r="R20" s="49"/>
      <c r="S20" s="48">
        <f>S19+T19</f>
        <v>9645</v>
      </c>
      <c r="T20" s="49"/>
      <c r="U20" s="48">
        <f>U19+V19</f>
        <v>10211</v>
      </c>
      <c r="V20" s="49"/>
      <c r="W20" s="48">
        <f>W19+X19</f>
        <v>28493</v>
      </c>
      <c r="X20" s="49"/>
      <c r="Y20" s="48">
        <f>Y19+Z19</f>
        <v>8841</v>
      </c>
      <c r="Z20" s="49"/>
      <c r="AA20" s="48">
        <f>AA19+AB19</f>
        <v>164348</v>
      </c>
      <c r="AB20" s="49"/>
      <c r="AC20" s="20">
        <f>Q20+S20+U20+W20+Y20</f>
        <v>164348</v>
      </c>
      <c r="AE20" s="5" t="s">
        <v>0</v>
      </c>
      <c r="AF20" s="28">
        <f>IFERROR(B20/Q20,"N.A.")</f>
        <v>4975.9280781649522</v>
      </c>
      <c r="AG20" s="29"/>
      <c r="AH20" s="28">
        <f>IFERROR(D20/S20,"N.A.")</f>
        <v>3892.2885432866769</v>
      </c>
      <c r="AI20" s="29"/>
      <c r="AJ20" s="28">
        <f>IFERROR(F20/U20,"N.A.")</f>
        <v>4362.1701106649689</v>
      </c>
      <c r="AK20" s="29"/>
      <c r="AL20" s="28">
        <f>IFERROR(H20/W20,"N.A.")</f>
        <v>2303.572772259854</v>
      </c>
      <c r="AM20" s="29"/>
      <c r="AN20" s="28">
        <f>IFERROR(J20/Y20,"N.A.")</f>
        <v>0</v>
      </c>
      <c r="AO20" s="29"/>
      <c r="AP20" s="28">
        <f>IFERROR(L20/AA20,"N.A.")</f>
        <v>4143.2170881300653</v>
      </c>
      <c r="AQ20" s="29"/>
      <c r="AR20" s="17">
        <f>IFERROR(N20/AC20, "N.A.")</f>
        <v>4143.2170881300653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21708758</v>
      </c>
      <c r="C27" s="2"/>
      <c r="D27" s="2">
        <v>15507529.000000002</v>
      </c>
      <c r="E27" s="2"/>
      <c r="F27" s="2">
        <v>14656809.999999998</v>
      </c>
      <c r="G27" s="2"/>
      <c r="H27" s="2">
        <v>32020237</v>
      </c>
      <c r="I27" s="2"/>
      <c r="J27" s="2">
        <v>0</v>
      </c>
      <c r="K27" s="2"/>
      <c r="L27" s="1">
        <f t="shared" ref="L27:M30" si="11">B27+D27+F27+H27+J27</f>
        <v>83893334</v>
      </c>
      <c r="M27" s="14">
        <f t="shared" si="11"/>
        <v>0</v>
      </c>
      <c r="N27" s="12">
        <f>L27+M27</f>
        <v>83893334</v>
      </c>
      <c r="P27" s="3" t="s">
        <v>12</v>
      </c>
      <c r="Q27" s="2">
        <v>5098</v>
      </c>
      <c r="R27" s="2">
        <v>0</v>
      </c>
      <c r="S27" s="2">
        <v>4242</v>
      </c>
      <c r="T27" s="2">
        <v>0</v>
      </c>
      <c r="U27" s="2">
        <v>3678</v>
      </c>
      <c r="V27" s="2">
        <v>0</v>
      </c>
      <c r="W27" s="2">
        <v>9318</v>
      </c>
      <c r="X27" s="2">
        <v>0</v>
      </c>
      <c r="Y27" s="2">
        <v>614</v>
      </c>
      <c r="Z27" s="2">
        <v>0</v>
      </c>
      <c r="AA27" s="1">
        <f t="shared" ref="AA27:AB30" si="12">Q27+S27+U27+W27+Y27</f>
        <v>22950</v>
      </c>
      <c r="AB27" s="14">
        <f t="shared" si="12"/>
        <v>0</v>
      </c>
      <c r="AC27" s="12">
        <f>AA27+AB27</f>
        <v>22950</v>
      </c>
      <c r="AE27" s="3" t="s">
        <v>12</v>
      </c>
      <c r="AF27" s="2">
        <f t="shared" ref="AF27:AR30" si="13">IFERROR(B27/Q27, "N.A.")</f>
        <v>4258.2891329933309</v>
      </c>
      <c r="AG27" s="2" t="str">
        <f t="shared" si="13"/>
        <v>N.A.</v>
      </c>
      <c r="AH27" s="2">
        <f t="shared" si="13"/>
        <v>3655.7116925978316</v>
      </c>
      <c r="AI27" s="2" t="str">
        <f t="shared" si="13"/>
        <v>N.A.</v>
      </c>
      <c r="AJ27" s="2">
        <f t="shared" si="13"/>
        <v>3984.9945622620985</v>
      </c>
      <c r="AK27" s="2" t="str">
        <f t="shared" si="13"/>
        <v>N.A.</v>
      </c>
      <c r="AL27" s="2">
        <f t="shared" si="13"/>
        <v>3436.3851684910924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3655.482962962963</v>
      </c>
      <c r="AQ27" s="16" t="str">
        <f t="shared" si="13"/>
        <v>N.A.</v>
      </c>
      <c r="AR27" s="12">
        <f t="shared" si="13"/>
        <v>3655.482962962963</v>
      </c>
    </row>
    <row r="28" spans="1:44" ht="15" customHeight="1" thickBot="1" x14ac:dyDescent="0.3">
      <c r="A28" s="3" t="s">
        <v>13</v>
      </c>
      <c r="B28" s="2">
        <v>1567970</v>
      </c>
      <c r="C28" s="2">
        <v>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1567970</v>
      </c>
      <c r="M28" s="14">
        <f t="shared" si="11"/>
        <v>0</v>
      </c>
      <c r="N28" s="12">
        <f>L28+M28</f>
        <v>1567970</v>
      </c>
      <c r="P28" s="3" t="s">
        <v>13</v>
      </c>
      <c r="Q28" s="2">
        <v>643</v>
      </c>
      <c r="R28" s="2">
        <v>69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643</v>
      </c>
      <c r="AB28" s="14">
        <f t="shared" si="12"/>
        <v>69</v>
      </c>
      <c r="AC28" s="12">
        <f>AA28+AB28</f>
        <v>712</v>
      </c>
      <c r="AE28" s="3" t="s">
        <v>13</v>
      </c>
      <c r="AF28" s="2">
        <f t="shared" si="13"/>
        <v>2438.5225505443236</v>
      </c>
      <c r="AG28" s="2">
        <f t="shared" si="13"/>
        <v>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2438.5225505443236</v>
      </c>
      <c r="AQ28" s="16">
        <f t="shared" si="13"/>
        <v>0</v>
      </c>
      <c r="AR28" s="12">
        <f t="shared" si="13"/>
        <v>2202.2050561797751</v>
      </c>
    </row>
    <row r="29" spans="1:44" ht="15" customHeight="1" thickBot="1" x14ac:dyDescent="0.3">
      <c r="A29" s="3" t="s">
        <v>14</v>
      </c>
      <c r="B29" s="2">
        <v>36364596.999999993</v>
      </c>
      <c r="C29" s="2">
        <v>254851928.99999988</v>
      </c>
      <c r="D29" s="2">
        <v>11066154.000000002</v>
      </c>
      <c r="E29" s="2">
        <v>2137280</v>
      </c>
      <c r="F29" s="2"/>
      <c r="G29" s="2">
        <v>16831838</v>
      </c>
      <c r="H29" s="2"/>
      <c r="I29" s="2">
        <v>2915000</v>
      </c>
      <c r="J29" s="2">
        <v>0</v>
      </c>
      <c r="K29" s="2"/>
      <c r="L29" s="1">
        <f t="shared" si="11"/>
        <v>47430750.999999993</v>
      </c>
      <c r="M29" s="14">
        <f t="shared" si="11"/>
        <v>276736046.99999988</v>
      </c>
      <c r="N29" s="12">
        <f>L29+M29</f>
        <v>324166797.99999988</v>
      </c>
      <c r="P29" s="3" t="s">
        <v>14</v>
      </c>
      <c r="Q29" s="2">
        <v>9287</v>
      </c>
      <c r="R29" s="2">
        <v>46266</v>
      </c>
      <c r="S29" s="2">
        <v>3014</v>
      </c>
      <c r="T29" s="2">
        <v>674</v>
      </c>
      <c r="U29" s="2">
        <v>0</v>
      </c>
      <c r="V29" s="2">
        <v>2916</v>
      </c>
      <c r="W29" s="2">
        <v>0</v>
      </c>
      <c r="X29" s="2">
        <v>1940</v>
      </c>
      <c r="Y29" s="2">
        <v>707</v>
      </c>
      <c r="Z29" s="2">
        <v>0</v>
      </c>
      <c r="AA29" s="1">
        <f t="shared" si="12"/>
        <v>13008</v>
      </c>
      <c r="AB29" s="14">
        <f t="shared" si="12"/>
        <v>51796</v>
      </c>
      <c r="AC29" s="12">
        <f>AA29+AB29</f>
        <v>64804</v>
      </c>
      <c r="AE29" s="3" t="s">
        <v>14</v>
      </c>
      <c r="AF29" s="2">
        <f t="shared" si="13"/>
        <v>3915.6452029718953</v>
      </c>
      <c r="AG29" s="2">
        <f t="shared" si="13"/>
        <v>5508.4063675269072</v>
      </c>
      <c r="AH29" s="2">
        <f t="shared" si="13"/>
        <v>3671.5839416058402</v>
      </c>
      <c r="AI29" s="2">
        <f t="shared" si="13"/>
        <v>3171.038575667656</v>
      </c>
      <c r="AJ29" s="2" t="str">
        <f t="shared" si="13"/>
        <v>N.A.</v>
      </c>
      <c r="AK29" s="2">
        <f t="shared" si="13"/>
        <v>5772.2352537722909</v>
      </c>
      <c r="AL29" s="2" t="str">
        <f t="shared" si="13"/>
        <v>N.A.</v>
      </c>
      <c r="AM29" s="2">
        <f t="shared" si="13"/>
        <v>1502.5773195876288</v>
      </c>
      <c r="AN29" s="2">
        <f t="shared" si="13"/>
        <v>0</v>
      </c>
      <c r="AO29" s="2" t="str">
        <f t="shared" si="13"/>
        <v>N.A.</v>
      </c>
      <c r="AP29" s="15">
        <f t="shared" si="13"/>
        <v>3646.2754458794584</v>
      </c>
      <c r="AQ29" s="16">
        <f t="shared" si="13"/>
        <v>5342.8073017221386</v>
      </c>
      <c r="AR29" s="12">
        <f t="shared" si="13"/>
        <v>5002.2652614036151</v>
      </c>
    </row>
    <row r="30" spans="1:44" ht="15" customHeight="1" thickBot="1" x14ac:dyDescent="0.3">
      <c r="A30" s="3" t="s">
        <v>15</v>
      </c>
      <c r="B30" s="2">
        <v>10772226.999999998</v>
      </c>
      <c r="C30" s="2">
        <v>1826468</v>
      </c>
      <c r="D30" s="2">
        <v>5128660</v>
      </c>
      <c r="E30" s="2"/>
      <c r="F30" s="2"/>
      <c r="G30" s="2">
        <v>4025699</v>
      </c>
      <c r="H30" s="2">
        <v>2213527</v>
      </c>
      <c r="I30" s="2"/>
      <c r="J30" s="2">
        <v>0</v>
      </c>
      <c r="K30" s="2"/>
      <c r="L30" s="1">
        <f t="shared" si="11"/>
        <v>18114414</v>
      </c>
      <c r="M30" s="14">
        <f t="shared" si="11"/>
        <v>5852167</v>
      </c>
      <c r="N30" s="12">
        <f>L30+M30</f>
        <v>23966581</v>
      </c>
      <c r="P30" s="3" t="s">
        <v>15</v>
      </c>
      <c r="Q30" s="2">
        <v>4526</v>
      </c>
      <c r="R30" s="2">
        <v>594</v>
      </c>
      <c r="S30" s="2">
        <v>749</v>
      </c>
      <c r="T30" s="2">
        <v>0</v>
      </c>
      <c r="U30" s="2">
        <v>0</v>
      </c>
      <c r="V30" s="2">
        <v>1531</v>
      </c>
      <c r="W30" s="2">
        <v>4732</v>
      </c>
      <c r="X30" s="2">
        <v>0</v>
      </c>
      <c r="Y30" s="2">
        <v>644</v>
      </c>
      <c r="Z30" s="2">
        <v>0</v>
      </c>
      <c r="AA30" s="1">
        <f t="shared" si="12"/>
        <v>10651</v>
      </c>
      <c r="AB30" s="14">
        <f t="shared" si="12"/>
        <v>2125</v>
      </c>
      <c r="AC30" s="18">
        <f>AA30+AB30</f>
        <v>12776</v>
      </c>
      <c r="AE30" s="3" t="s">
        <v>15</v>
      </c>
      <c r="AF30" s="2">
        <f t="shared" si="13"/>
        <v>2380.0766681396371</v>
      </c>
      <c r="AG30" s="2">
        <f t="shared" si="13"/>
        <v>3074.8619528619529</v>
      </c>
      <c r="AH30" s="2">
        <f t="shared" si="13"/>
        <v>6847.3431241655544</v>
      </c>
      <c r="AI30" s="2" t="str">
        <f t="shared" si="13"/>
        <v>N.A.</v>
      </c>
      <c r="AJ30" s="2" t="str">
        <f t="shared" si="13"/>
        <v>N.A.</v>
      </c>
      <c r="AK30" s="2">
        <f t="shared" si="13"/>
        <v>2629.4572175048988</v>
      </c>
      <c r="AL30" s="2">
        <f t="shared" si="13"/>
        <v>467.77831783601016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1700.7242512440146</v>
      </c>
      <c r="AQ30" s="16">
        <f t="shared" si="13"/>
        <v>2753.9609411764704</v>
      </c>
      <c r="AR30" s="12">
        <f t="shared" si="13"/>
        <v>1875.9064652473387</v>
      </c>
    </row>
    <row r="31" spans="1:44" ht="15" customHeight="1" thickBot="1" x14ac:dyDescent="0.3">
      <c r="A31" s="4" t="s">
        <v>16</v>
      </c>
      <c r="B31" s="2">
        <v>70413551.999999985</v>
      </c>
      <c r="C31" s="2">
        <v>256678396.99999991</v>
      </c>
      <c r="D31" s="2">
        <v>31702343.000000004</v>
      </c>
      <c r="E31" s="2">
        <v>2137280</v>
      </c>
      <c r="F31" s="2">
        <v>14656809.999999998</v>
      </c>
      <c r="G31" s="2">
        <v>20857537.000000004</v>
      </c>
      <c r="H31" s="2">
        <v>34233764</v>
      </c>
      <c r="I31" s="2">
        <v>2915000</v>
      </c>
      <c r="J31" s="2">
        <v>0</v>
      </c>
      <c r="K31" s="2"/>
      <c r="L31" s="1">
        <f t="shared" ref="L31" si="14">B31+D31+F31+H31+J31</f>
        <v>151006469</v>
      </c>
      <c r="M31" s="14">
        <f t="shared" ref="M31" si="15">C31+E31+G31+I31+K31</f>
        <v>282588213.99999994</v>
      </c>
      <c r="N31" s="18">
        <f>L31+M31</f>
        <v>433594682.99999994</v>
      </c>
      <c r="P31" s="4" t="s">
        <v>16</v>
      </c>
      <c r="Q31" s="2">
        <v>19554</v>
      </c>
      <c r="R31" s="2">
        <v>46929</v>
      </c>
      <c r="S31" s="2">
        <v>8005</v>
      </c>
      <c r="T31" s="2">
        <v>674</v>
      </c>
      <c r="U31" s="2">
        <v>3678</v>
      </c>
      <c r="V31" s="2">
        <v>4447</v>
      </c>
      <c r="W31" s="2">
        <v>14050</v>
      </c>
      <c r="X31" s="2">
        <v>1940</v>
      </c>
      <c r="Y31" s="2">
        <v>1965</v>
      </c>
      <c r="Z31" s="2">
        <v>0</v>
      </c>
      <c r="AA31" s="1">
        <f t="shared" ref="AA31" si="16">Q31+S31+U31+W31+Y31</f>
        <v>47252</v>
      </c>
      <c r="AB31" s="14">
        <f t="shared" ref="AB31" si="17">R31+T31+V31+X31+Z31</f>
        <v>53990</v>
      </c>
      <c r="AC31" s="12">
        <f>AA31+AB31</f>
        <v>101242</v>
      </c>
      <c r="AE31" s="4" t="s">
        <v>16</v>
      </c>
      <c r="AF31" s="2">
        <f t="shared" ref="AF31:AO31" si="18">IFERROR(B31/Q31, "N.A.")</f>
        <v>3600.9794415464858</v>
      </c>
      <c r="AG31" s="2">
        <f t="shared" si="18"/>
        <v>5469.5049329838675</v>
      </c>
      <c r="AH31" s="2">
        <f t="shared" si="18"/>
        <v>3960.3176764522177</v>
      </c>
      <c r="AI31" s="2">
        <f t="shared" si="18"/>
        <v>3171.038575667656</v>
      </c>
      <c r="AJ31" s="2">
        <f t="shared" si="18"/>
        <v>3984.9945622620985</v>
      </c>
      <c r="AK31" s="2">
        <f t="shared" si="18"/>
        <v>4690.2489318641792</v>
      </c>
      <c r="AL31" s="2">
        <f t="shared" si="18"/>
        <v>2436.5668327402136</v>
      </c>
      <c r="AM31" s="2">
        <f t="shared" si="18"/>
        <v>1502.5773195876288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3195.7688351815796</v>
      </c>
      <c r="AQ31" s="16">
        <f t="shared" ref="AQ31" si="20">IFERROR(M31/AB31, "N.A.")</f>
        <v>5234.0843489535091</v>
      </c>
      <c r="AR31" s="12">
        <f t="shared" ref="AR31" si="21">IFERROR(N31/AC31, "N.A.")</f>
        <v>4282.7550127417471</v>
      </c>
    </row>
    <row r="32" spans="1:44" ht="15" customHeight="1" thickBot="1" x14ac:dyDescent="0.3">
      <c r="A32" s="5" t="s">
        <v>0</v>
      </c>
      <c r="B32" s="48">
        <f>B31+C31</f>
        <v>327091948.99999988</v>
      </c>
      <c r="C32" s="49"/>
      <c r="D32" s="48">
        <f>D31+E31</f>
        <v>33839623</v>
      </c>
      <c r="E32" s="49"/>
      <c r="F32" s="48">
        <f>F31+G31</f>
        <v>35514347</v>
      </c>
      <c r="G32" s="49"/>
      <c r="H32" s="48">
        <f>H31+I31</f>
        <v>37148764</v>
      </c>
      <c r="I32" s="49"/>
      <c r="J32" s="48">
        <f>J31+K31</f>
        <v>0</v>
      </c>
      <c r="K32" s="49"/>
      <c r="L32" s="48">
        <f>L31+M31</f>
        <v>433594682.99999994</v>
      </c>
      <c r="M32" s="50"/>
      <c r="N32" s="19">
        <f>B32+D32+F32+H32+J32</f>
        <v>433594682.99999988</v>
      </c>
      <c r="P32" s="5" t="s">
        <v>0</v>
      </c>
      <c r="Q32" s="48">
        <f>Q31+R31</f>
        <v>66483</v>
      </c>
      <c r="R32" s="49"/>
      <c r="S32" s="48">
        <f>S31+T31</f>
        <v>8679</v>
      </c>
      <c r="T32" s="49"/>
      <c r="U32" s="48">
        <f>U31+V31</f>
        <v>8125</v>
      </c>
      <c r="V32" s="49"/>
      <c r="W32" s="48">
        <f>W31+X31</f>
        <v>15990</v>
      </c>
      <c r="X32" s="49"/>
      <c r="Y32" s="48">
        <f>Y31+Z31</f>
        <v>1965</v>
      </c>
      <c r="Z32" s="49"/>
      <c r="AA32" s="48">
        <f>AA31+AB31</f>
        <v>101242</v>
      </c>
      <c r="AB32" s="49"/>
      <c r="AC32" s="20">
        <f>Q32+S32+U32+W32+Y32</f>
        <v>101242</v>
      </c>
      <c r="AE32" s="5" t="s">
        <v>0</v>
      </c>
      <c r="AF32" s="28">
        <f>IFERROR(B32/Q32,"N.A.")</f>
        <v>4919.9336522118419</v>
      </c>
      <c r="AG32" s="29"/>
      <c r="AH32" s="28">
        <f>IFERROR(D32/S32,"N.A.")</f>
        <v>3899.0232745708031</v>
      </c>
      <c r="AI32" s="29"/>
      <c r="AJ32" s="28">
        <f>IFERROR(F32/U32,"N.A.")</f>
        <v>4370.9965538461538</v>
      </c>
      <c r="AK32" s="29"/>
      <c r="AL32" s="28">
        <f>IFERROR(H32/W32,"N.A.")</f>
        <v>2323.2497811131957</v>
      </c>
      <c r="AM32" s="29"/>
      <c r="AN32" s="28">
        <f>IFERROR(J32/Y32,"N.A.")</f>
        <v>0</v>
      </c>
      <c r="AO32" s="29"/>
      <c r="AP32" s="28">
        <f>IFERROR(L32/AA32,"N.A.")</f>
        <v>4282.7550127417471</v>
      </c>
      <c r="AQ32" s="29"/>
      <c r="AR32" s="17">
        <f>IFERROR(N32/AC32, "N.A.")</f>
        <v>4282.7550127417462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2272305</v>
      </c>
      <c r="C39" s="2"/>
      <c r="D39" s="2">
        <v>1148000</v>
      </c>
      <c r="E39" s="2"/>
      <c r="F39" s="2">
        <v>2217772</v>
      </c>
      <c r="G39" s="2"/>
      <c r="H39" s="2">
        <v>20473182.999999996</v>
      </c>
      <c r="I39" s="2"/>
      <c r="J39" s="2">
        <v>0</v>
      </c>
      <c r="K39" s="2"/>
      <c r="L39" s="1">
        <f t="shared" ref="L39:M42" si="22">B39+D39+F39+H39+J39</f>
        <v>26111259.999999996</v>
      </c>
      <c r="M39" s="14">
        <f t="shared" si="22"/>
        <v>0</v>
      </c>
      <c r="N39" s="12">
        <f>L39+M39</f>
        <v>26111259.999999996</v>
      </c>
      <c r="P39" s="3" t="s">
        <v>12</v>
      </c>
      <c r="Q39" s="2">
        <v>1116</v>
      </c>
      <c r="R39" s="2">
        <v>0</v>
      </c>
      <c r="S39" s="2">
        <v>287</v>
      </c>
      <c r="T39" s="2">
        <v>0</v>
      </c>
      <c r="U39" s="2">
        <v>491</v>
      </c>
      <c r="V39" s="2">
        <v>0</v>
      </c>
      <c r="W39" s="2">
        <v>10350</v>
      </c>
      <c r="X39" s="2">
        <v>0</v>
      </c>
      <c r="Y39" s="2">
        <v>2953</v>
      </c>
      <c r="Z39" s="2">
        <v>0</v>
      </c>
      <c r="AA39" s="1">
        <f t="shared" ref="AA39:AB42" si="23">Q39+S39+U39+W39+Y39</f>
        <v>15197</v>
      </c>
      <c r="AB39" s="14">
        <f t="shared" si="23"/>
        <v>0</v>
      </c>
      <c r="AC39" s="12">
        <f>AA39+AB39</f>
        <v>15197</v>
      </c>
      <c r="AE39" s="3" t="s">
        <v>12</v>
      </c>
      <c r="AF39" s="2">
        <f t="shared" ref="AF39:AR42" si="24">IFERROR(B39/Q39, "N.A.")</f>
        <v>2036.1155913978494</v>
      </c>
      <c r="AG39" s="2" t="str">
        <f t="shared" si="24"/>
        <v>N.A.</v>
      </c>
      <c r="AH39" s="2">
        <f t="shared" si="24"/>
        <v>4000</v>
      </c>
      <c r="AI39" s="2" t="str">
        <f t="shared" si="24"/>
        <v>N.A.</v>
      </c>
      <c r="AJ39" s="2">
        <f t="shared" si="24"/>
        <v>4516.847250509165</v>
      </c>
      <c r="AK39" s="2" t="str">
        <f t="shared" si="24"/>
        <v>N.A.</v>
      </c>
      <c r="AL39" s="2">
        <f t="shared" si="24"/>
        <v>1978.0853140096615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1718.1851681252876</v>
      </c>
      <c r="AQ39" s="16" t="str">
        <f t="shared" si="24"/>
        <v>N.A.</v>
      </c>
      <c r="AR39" s="12">
        <f t="shared" si="24"/>
        <v>1718.1851681252876</v>
      </c>
    </row>
    <row r="40" spans="1:44" ht="15" customHeight="1" thickBot="1" x14ac:dyDescent="0.3">
      <c r="A40" s="3" t="s">
        <v>13</v>
      </c>
      <c r="B40" s="2">
        <v>9608147.9999999981</v>
      </c>
      <c r="C40" s="2">
        <v>2511415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9608147.9999999981</v>
      </c>
      <c r="M40" s="14">
        <f t="shared" si="22"/>
        <v>2511415</v>
      </c>
      <c r="N40" s="12">
        <f>L40+M40</f>
        <v>12119562.999999998</v>
      </c>
      <c r="P40" s="3" t="s">
        <v>13</v>
      </c>
      <c r="Q40" s="2">
        <v>5546</v>
      </c>
      <c r="R40" s="2">
        <v>1268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5546</v>
      </c>
      <c r="AB40" s="14">
        <f t="shared" si="23"/>
        <v>1268</v>
      </c>
      <c r="AC40" s="12">
        <f>AA40+AB40</f>
        <v>6814</v>
      </c>
      <c r="AE40" s="3" t="s">
        <v>13</v>
      </c>
      <c r="AF40" s="2">
        <f t="shared" si="24"/>
        <v>1732.446447890371</v>
      </c>
      <c r="AG40" s="2">
        <f t="shared" si="24"/>
        <v>1980.6111987381703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1732.446447890371</v>
      </c>
      <c r="AQ40" s="16">
        <f t="shared" si="24"/>
        <v>1980.6111987381703</v>
      </c>
      <c r="AR40" s="12">
        <f t="shared" si="24"/>
        <v>1778.6267977692983</v>
      </c>
    </row>
    <row r="41" spans="1:44" ht="15" customHeight="1" thickBot="1" x14ac:dyDescent="0.3">
      <c r="A41" s="3" t="s">
        <v>14</v>
      </c>
      <c r="B41" s="2">
        <v>20857440</v>
      </c>
      <c r="C41" s="2">
        <v>170486503.99999994</v>
      </c>
      <c r="D41" s="2">
        <v>2113500</v>
      </c>
      <c r="E41" s="2">
        <v>440000</v>
      </c>
      <c r="F41" s="2"/>
      <c r="G41" s="2">
        <v>6809999.9999999991</v>
      </c>
      <c r="H41" s="2"/>
      <c r="I41" s="2">
        <v>7912352</v>
      </c>
      <c r="J41" s="2">
        <v>0</v>
      </c>
      <c r="K41" s="2"/>
      <c r="L41" s="1">
        <f t="shared" si="22"/>
        <v>22970940</v>
      </c>
      <c r="M41" s="14">
        <f t="shared" si="22"/>
        <v>185648855.99999994</v>
      </c>
      <c r="N41" s="12">
        <f>L41+M41</f>
        <v>208619795.99999994</v>
      </c>
      <c r="P41" s="3" t="s">
        <v>14</v>
      </c>
      <c r="Q41" s="2">
        <v>7337</v>
      </c>
      <c r="R41" s="2">
        <v>25270</v>
      </c>
      <c r="S41" s="2">
        <v>591</v>
      </c>
      <c r="T41" s="2">
        <v>88</v>
      </c>
      <c r="U41" s="2">
        <v>0</v>
      </c>
      <c r="V41" s="2">
        <v>1595</v>
      </c>
      <c r="W41" s="2">
        <v>0</v>
      </c>
      <c r="X41" s="2">
        <v>1948</v>
      </c>
      <c r="Y41" s="2">
        <v>2825</v>
      </c>
      <c r="Z41" s="2">
        <v>0</v>
      </c>
      <c r="AA41" s="1">
        <f t="shared" si="23"/>
        <v>10753</v>
      </c>
      <c r="AB41" s="14">
        <f t="shared" si="23"/>
        <v>28901</v>
      </c>
      <c r="AC41" s="12">
        <f>AA41+AB41</f>
        <v>39654</v>
      </c>
      <c r="AE41" s="3" t="s">
        <v>14</v>
      </c>
      <c r="AF41" s="2">
        <f t="shared" si="24"/>
        <v>2842.7749761482896</v>
      </c>
      <c r="AG41" s="2">
        <f t="shared" si="24"/>
        <v>6746.5969133359695</v>
      </c>
      <c r="AH41" s="2">
        <f t="shared" si="24"/>
        <v>3576.1421319796955</v>
      </c>
      <c r="AI41" s="2">
        <f t="shared" si="24"/>
        <v>5000</v>
      </c>
      <c r="AJ41" s="2" t="str">
        <f t="shared" si="24"/>
        <v>N.A.</v>
      </c>
      <c r="AK41" s="2">
        <f t="shared" si="24"/>
        <v>4269.5924764890278</v>
      </c>
      <c r="AL41" s="2" t="str">
        <f t="shared" si="24"/>
        <v>N.A.</v>
      </c>
      <c r="AM41" s="2">
        <f t="shared" si="24"/>
        <v>4061.7823408624231</v>
      </c>
      <c r="AN41" s="2">
        <f t="shared" si="24"/>
        <v>0</v>
      </c>
      <c r="AO41" s="2" t="str">
        <f t="shared" si="24"/>
        <v>N.A.</v>
      </c>
      <c r="AP41" s="15">
        <f t="shared" si="24"/>
        <v>2136.235469171394</v>
      </c>
      <c r="AQ41" s="16">
        <f t="shared" si="24"/>
        <v>6423.6135773848637</v>
      </c>
      <c r="AR41" s="12">
        <f t="shared" si="24"/>
        <v>5261.0025722499604</v>
      </c>
    </row>
    <row r="42" spans="1:44" ht="15" customHeight="1" thickBot="1" x14ac:dyDescent="0.3">
      <c r="A42" s="3" t="s">
        <v>15</v>
      </c>
      <c r="B42" s="2">
        <v>256320</v>
      </c>
      <c r="C42" s="2">
        <v>126420</v>
      </c>
      <c r="D42" s="2"/>
      <c r="E42" s="2"/>
      <c r="F42" s="2"/>
      <c r="G42" s="2"/>
      <c r="H42" s="2">
        <v>101400</v>
      </c>
      <c r="I42" s="2"/>
      <c r="J42" s="2">
        <v>0</v>
      </c>
      <c r="K42" s="2"/>
      <c r="L42" s="1">
        <f t="shared" si="22"/>
        <v>357720</v>
      </c>
      <c r="M42" s="14">
        <f t="shared" si="22"/>
        <v>126420</v>
      </c>
      <c r="N42" s="12">
        <f>L42+M42</f>
        <v>484140</v>
      </c>
      <c r="P42" s="3" t="s">
        <v>15</v>
      </c>
      <c r="Q42" s="2">
        <v>89</v>
      </c>
      <c r="R42" s="2">
        <v>49</v>
      </c>
      <c r="S42" s="2">
        <v>0</v>
      </c>
      <c r="T42" s="2">
        <v>0</v>
      </c>
      <c r="U42" s="2">
        <v>0</v>
      </c>
      <c r="V42" s="2">
        <v>0</v>
      </c>
      <c r="W42" s="2">
        <v>205</v>
      </c>
      <c r="X42" s="2">
        <v>0</v>
      </c>
      <c r="Y42" s="2">
        <v>1098</v>
      </c>
      <c r="Z42" s="2">
        <v>0</v>
      </c>
      <c r="AA42" s="1">
        <f t="shared" si="23"/>
        <v>1392</v>
      </c>
      <c r="AB42" s="14">
        <f t="shared" si="23"/>
        <v>49</v>
      </c>
      <c r="AC42" s="12">
        <f>AA42+AB42</f>
        <v>1441</v>
      </c>
      <c r="AE42" s="3" t="s">
        <v>15</v>
      </c>
      <c r="AF42" s="2">
        <f t="shared" si="24"/>
        <v>2880</v>
      </c>
      <c r="AG42" s="2">
        <f t="shared" si="24"/>
        <v>2580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494.63414634146341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256.98275862068965</v>
      </c>
      <c r="AQ42" s="16">
        <f t="shared" si="24"/>
        <v>2580</v>
      </c>
      <c r="AR42" s="12">
        <f t="shared" si="24"/>
        <v>335.97501734906314</v>
      </c>
    </row>
    <row r="43" spans="1:44" ht="15" customHeight="1" thickBot="1" x14ac:dyDescent="0.3">
      <c r="A43" s="4" t="s">
        <v>16</v>
      </c>
      <c r="B43" s="2">
        <v>32994213.000000004</v>
      </c>
      <c r="C43" s="2">
        <v>173124339</v>
      </c>
      <c r="D43" s="2">
        <v>3261500</v>
      </c>
      <c r="E43" s="2">
        <v>440000</v>
      </c>
      <c r="F43" s="2">
        <v>2217772</v>
      </c>
      <c r="G43" s="2">
        <v>6809999.9999999991</v>
      </c>
      <c r="H43" s="2">
        <v>20574582.999999996</v>
      </c>
      <c r="I43" s="2">
        <v>7912352</v>
      </c>
      <c r="J43" s="2">
        <v>0</v>
      </c>
      <c r="K43" s="2"/>
      <c r="L43" s="1">
        <f t="shared" ref="L43" si="25">B43+D43+F43+H43+J43</f>
        <v>59048068</v>
      </c>
      <c r="M43" s="14">
        <f t="shared" ref="M43" si="26">C43+E43+G43+I43+K43</f>
        <v>188286691</v>
      </c>
      <c r="N43" s="18">
        <f>L43+M43</f>
        <v>247334759</v>
      </c>
      <c r="P43" s="4" t="s">
        <v>16</v>
      </c>
      <c r="Q43" s="2">
        <v>14088</v>
      </c>
      <c r="R43" s="2">
        <v>26587</v>
      </c>
      <c r="S43" s="2">
        <v>878</v>
      </c>
      <c r="T43" s="2">
        <v>88</v>
      </c>
      <c r="U43" s="2">
        <v>491</v>
      </c>
      <c r="V43" s="2">
        <v>1595</v>
      </c>
      <c r="W43" s="2">
        <v>10555</v>
      </c>
      <c r="X43" s="2">
        <v>1948</v>
      </c>
      <c r="Y43" s="2">
        <v>6876</v>
      </c>
      <c r="Z43" s="2">
        <v>0</v>
      </c>
      <c r="AA43" s="1">
        <f t="shared" ref="AA43" si="27">Q43+S43+U43+W43+Y43</f>
        <v>32888</v>
      </c>
      <c r="AB43" s="14">
        <f t="shared" ref="AB43" si="28">R43+T43+V43+X43+Z43</f>
        <v>30218</v>
      </c>
      <c r="AC43" s="18">
        <f>AA43+AB43</f>
        <v>63106</v>
      </c>
      <c r="AE43" s="4" t="s">
        <v>16</v>
      </c>
      <c r="AF43" s="2">
        <f t="shared" ref="AF43:AO43" si="29">IFERROR(B43/Q43, "N.A.")</f>
        <v>2342.0083049403752</v>
      </c>
      <c r="AG43" s="2">
        <f t="shared" si="29"/>
        <v>6511.6161657953135</v>
      </c>
      <c r="AH43" s="2">
        <f t="shared" si="29"/>
        <v>3714.6924829157174</v>
      </c>
      <c r="AI43" s="2">
        <f t="shared" si="29"/>
        <v>5000</v>
      </c>
      <c r="AJ43" s="2">
        <f t="shared" si="29"/>
        <v>4516.847250509165</v>
      </c>
      <c r="AK43" s="2">
        <f t="shared" si="29"/>
        <v>4269.5924764890278</v>
      </c>
      <c r="AL43" s="2">
        <f t="shared" si="29"/>
        <v>1949.2736144007577</v>
      </c>
      <c r="AM43" s="2">
        <f t="shared" si="29"/>
        <v>4061.7823408624231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1795.4289710532717</v>
      </c>
      <c r="AQ43" s="16">
        <f t="shared" ref="AQ43" si="31">IFERROR(M43/AB43, "N.A.")</f>
        <v>6230.944834204779</v>
      </c>
      <c r="AR43" s="12">
        <f t="shared" ref="AR43" si="32">IFERROR(N43/AC43, "N.A.")</f>
        <v>3919.3540867746333</v>
      </c>
    </row>
    <row r="44" spans="1:44" ht="15" customHeight="1" thickBot="1" x14ac:dyDescent="0.3">
      <c r="A44" s="5" t="s">
        <v>0</v>
      </c>
      <c r="B44" s="48">
        <f>B43+C43</f>
        <v>206118552</v>
      </c>
      <c r="C44" s="49"/>
      <c r="D44" s="48">
        <f>D43+E43</f>
        <v>3701500</v>
      </c>
      <c r="E44" s="49"/>
      <c r="F44" s="48">
        <f>F43+G43</f>
        <v>9027772</v>
      </c>
      <c r="G44" s="49"/>
      <c r="H44" s="48">
        <f>H43+I43</f>
        <v>28486934.999999996</v>
      </c>
      <c r="I44" s="49"/>
      <c r="J44" s="48">
        <f>J43+K43</f>
        <v>0</v>
      </c>
      <c r="K44" s="49"/>
      <c r="L44" s="48">
        <f>L43+M43</f>
        <v>247334759</v>
      </c>
      <c r="M44" s="50"/>
      <c r="N44" s="19">
        <f>B44+D44+F44+H44+J44</f>
        <v>247334759</v>
      </c>
      <c r="P44" s="5" t="s">
        <v>0</v>
      </c>
      <c r="Q44" s="48">
        <f>Q43+R43</f>
        <v>40675</v>
      </c>
      <c r="R44" s="49"/>
      <c r="S44" s="48">
        <f>S43+T43</f>
        <v>966</v>
      </c>
      <c r="T44" s="49"/>
      <c r="U44" s="48">
        <f>U43+V43</f>
        <v>2086</v>
      </c>
      <c r="V44" s="49"/>
      <c r="W44" s="48">
        <f>W43+X43</f>
        <v>12503</v>
      </c>
      <c r="X44" s="49"/>
      <c r="Y44" s="48">
        <f>Y43+Z43</f>
        <v>6876</v>
      </c>
      <c r="Z44" s="49"/>
      <c r="AA44" s="48">
        <f>AA43+AB43</f>
        <v>63106</v>
      </c>
      <c r="AB44" s="50"/>
      <c r="AC44" s="19">
        <f>Q44+S44+U44+W44+Y44</f>
        <v>63106</v>
      </c>
      <c r="AE44" s="5" t="s">
        <v>0</v>
      </c>
      <c r="AF44" s="28">
        <f>IFERROR(B44/Q44,"N.A.")</f>
        <v>5067.4505716041795</v>
      </c>
      <c r="AG44" s="29"/>
      <c r="AH44" s="28">
        <f>IFERROR(D44/S44,"N.A.")</f>
        <v>3831.7805383022774</v>
      </c>
      <c r="AI44" s="29"/>
      <c r="AJ44" s="28">
        <f>IFERROR(F44/U44,"N.A.")</f>
        <v>4327.7909875359537</v>
      </c>
      <c r="AK44" s="29"/>
      <c r="AL44" s="28">
        <f>IFERROR(H44/W44,"N.A.")</f>
        <v>2278.4079820842994</v>
      </c>
      <c r="AM44" s="29"/>
      <c r="AN44" s="28">
        <f>IFERROR(J44/Y44,"N.A.")</f>
        <v>0</v>
      </c>
      <c r="AO44" s="29"/>
      <c r="AP44" s="28">
        <f>IFERROR(L44/AA44,"N.A.")</f>
        <v>3919.3540867746333</v>
      </c>
      <c r="AQ44" s="29"/>
      <c r="AR44" s="17">
        <f>IFERROR(N44/AC44, "N.A.")</f>
        <v>3919.3540867746333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7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94048710.000000045</v>
      </c>
      <c r="C15" s="2"/>
      <c r="D15" s="2">
        <v>51150711</v>
      </c>
      <c r="E15" s="2"/>
      <c r="F15" s="2">
        <v>52673343.000000007</v>
      </c>
      <c r="G15" s="2"/>
      <c r="H15" s="2">
        <v>158818530.00000015</v>
      </c>
      <c r="I15" s="2"/>
      <c r="J15" s="2">
        <v>0</v>
      </c>
      <c r="K15" s="2"/>
      <c r="L15" s="1">
        <f t="shared" ref="L15:M18" si="0">B15+D15+F15+H15+J15</f>
        <v>356691294.00000024</v>
      </c>
      <c r="M15" s="14">
        <f t="shared" si="0"/>
        <v>0</v>
      </c>
      <c r="N15" s="12">
        <f>L15+M15</f>
        <v>356691294.00000024</v>
      </c>
      <c r="P15" s="3" t="s">
        <v>12</v>
      </c>
      <c r="Q15" s="2">
        <v>18687</v>
      </c>
      <c r="R15" s="2">
        <v>0</v>
      </c>
      <c r="S15" s="2">
        <v>9200</v>
      </c>
      <c r="T15" s="2">
        <v>0</v>
      </c>
      <c r="U15" s="2">
        <v>6388</v>
      </c>
      <c r="V15" s="2">
        <v>0</v>
      </c>
      <c r="W15" s="2">
        <v>36426</v>
      </c>
      <c r="X15" s="2">
        <v>0</v>
      </c>
      <c r="Y15" s="2">
        <v>3789</v>
      </c>
      <c r="Z15" s="2">
        <v>0</v>
      </c>
      <c r="AA15" s="1">
        <f t="shared" ref="AA15:AB18" si="1">Q15+S15+U15+W15+Y15</f>
        <v>74490</v>
      </c>
      <c r="AB15" s="14">
        <f t="shared" si="1"/>
        <v>0</v>
      </c>
      <c r="AC15" s="12">
        <f>AA15+AB15</f>
        <v>74490</v>
      </c>
      <c r="AE15" s="3" t="s">
        <v>12</v>
      </c>
      <c r="AF15" s="2">
        <f t="shared" ref="AF15:AR18" si="2">IFERROR(B15/Q15, "N.A.")</f>
        <v>5032.8415475999382</v>
      </c>
      <c r="AG15" s="2" t="str">
        <f t="shared" si="2"/>
        <v>N.A.</v>
      </c>
      <c r="AH15" s="2">
        <f t="shared" si="2"/>
        <v>5559.8598913043479</v>
      </c>
      <c r="AI15" s="2" t="str">
        <f t="shared" si="2"/>
        <v>N.A.</v>
      </c>
      <c r="AJ15" s="2">
        <f t="shared" si="2"/>
        <v>8245.6704758922988</v>
      </c>
      <c r="AK15" s="2" t="str">
        <f t="shared" si="2"/>
        <v>N.A.</v>
      </c>
      <c r="AL15" s="2">
        <f t="shared" si="2"/>
        <v>4360.0321199143509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4788.4453483689122</v>
      </c>
      <c r="AQ15" s="16" t="str">
        <f t="shared" si="2"/>
        <v>N.A.</v>
      </c>
      <c r="AR15" s="12">
        <f t="shared" si="2"/>
        <v>4788.4453483689122</v>
      </c>
    </row>
    <row r="16" spans="1:44" ht="15" customHeight="1" thickBot="1" x14ac:dyDescent="0.3">
      <c r="A16" s="3" t="s">
        <v>13</v>
      </c>
      <c r="B16" s="2">
        <v>44821598.000000007</v>
      </c>
      <c r="C16" s="2">
        <v>921760</v>
      </c>
      <c r="D16" s="2">
        <v>91848</v>
      </c>
      <c r="E16" s="2"/>
      <c r="F16" s="2"/>
      <c r="G16" s="2"/>
      <c r="H16" s="2"/>
      <c r="I16" s="2"/>
      <c r="J16" s="2"/>
      <c r="K16" s="2"/>
      <c r="L16" s="1">
        <f t="shared" si="0"/>
        <v>44913446.000000007</v>
      </c>
      <c r="M16" s="14">
        <f t="shared" si="0"/>
        <v>921760</v>
      </c>
      <c r="N16" s="12">
        <f>L16+M16</f>
        <v>45835206.000000007</v>
      </c>
      <c r="P16" s="3" t="s">
        <v>13</v>
      </c>
      <c r="Q16" s="2">
        <v>14291</v>
      </c>
      <c r="R16" s="2">
        <v>261</v>
      </c>
      <c r="S16" s="2">
        <v>89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14380</v>
      </c>
      <c r="AB16" s="14">
        <f t="shared" si="1"/>
        <v>261</v>
      </c>
      <c r="AC16" s="12">
        <f>AA16+AB16</f>
        <v>14641</v>
      </c>
      <c r="AE16" s="3" t="s">
        <v>13</v>
      </c>
      <c r="AF16" s="2">
        <f t="shared" si="2"/>
        <v>3136.3514099783088</v>
      </c>
      <c r="AG16" s="2">
        <f t="shared" si="2"/>
        <v>3531.647509578544</v>
      </c>
      <c r="AH16" s="2">
        <f t="shared" si="2"/>
        <v>1032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3123.3272600834498</v>
      </c>
      <c r="AQ16" s="16">
        <f t="shared" si="2"/>
        <v>3531.647509578544</v>
      </c>
      <c r="AR16" s="12">
        <f t="shared" si="2"/>
        <v>3130.6062427429824</v>
      </c>
    </row>
    <row r="17" spans="1:44" ht="15" customHeight="1" thickBot="1" x14ac:dyDescent="0.3">
      <c r="A17" s="3" t="s">
        <v>14</v>
      </c>
      <c r="B17" s="2">
        <v>204135338.00000009</v>
      </c>
      <c r="C17" s="2">
        <v>890125747.00000024</v>
      </c>
      <c r="D17" s="2">
        <v>43407650.999999993</v>
      </c>
      <c r="E17" s="2">
        <v>21803480</v>
      </c>
      <c r="F17" s="2"/>
      <c r="G17" s="2">
        <v>94581299.999999985</v>
      </c>
      <c r="H17" s="2"/>
      <c r="I17" s="2">
        <v>98023745.999999955</v>
      </c>
      <c r="J17" s="2">
        <v>0</v>
      </c>
      <c r="K17" s="2"/>
      <c r="L17" s="1">
        <f t="shared" si="0"/>
        <v>247542989.00000009</v>
      </c>
      <c r="M17" s="14">
        <f t="shared" si="0"/>
        <v>1104534273.0000002</v>
      </c>
      <c r="N17" s="12">
        <f>L17+M17</f>
        <v>1352077262.0000002</v>
      </c>
      <c r="P17" s="3" t="s">
        <v>14</v>
      </c>
      <c r="Q17" s="2">
        <v>43010</v>
      </c>
      <c r="R17" s="2">
        <v>142331</v>
      </c>
      <c r="S17" s="2">
        <v>8755</v>
      </c>
      <c r="T17" s="2">
        <v>3569</v>
      </c>
      <c r="U17" s="2">
        <v>0</v>
      </c>
      <c r="V17" s="2">
        <v>9259</v>
      </c>
      <c r="W17" s="2">
        <v>0</v>
      </c>
      <c r="X17" s="2">
        <v>11048</v>
      </c>
      <c r="Y17" s="2">
        <v>5425</v>
      </c>
      <c r="Z17" s="2">
        <v>0</v>
      </c>
      <c r="AA17" s="1">
        <f t="shared" si="1"/>
        <v>57190</v>
      </c>
      <c r="AB17" s="14">
        <f t="shared" si="1"/>
        <v>166207</v>
      </c>
      <c r="AC17" s="12">
        <f>AA17+AB17</f>
        <v>223397</v>
      </c>
      <c r="AE17" s="3" t="s">
        <v>14</v>
      </c>
      <c r="AF17" s="2">
        <f t="shared" si="2"/>
        <v>4746.2296675191837</v>
      </c>
      <c r="AG17" s="2">
        <f t="shared" si="2"/>
        <v>6253.9133920228214</v>
      </c>
      <c r="AH17" s="2">
        <f t="shared" si="2"/>
        <v>4958.0412335808105</v>
      </c>
      <c r="AI17" s="2">
        <f t="shared" si="2"/>
        <v>6109.1286074530681</v>
      </c>
      <c r="AJ17" s="2" t="str">
        <f t="shared" si="2"/>
        <v>N.A.</v>
      </c>
      <c r="AK17" s="2">
        <f t="shared" si="2"/>
        <v>10215.06642185981</v>
      </c>
      <c r="AL17" s="2" t="str">
        <f t="shared" si="2"/>
        <v>N.A.</v>
      </c>
      <c r="AM17" s="2">
        <f t="shared" si="2"/>
        <v>8872.5331281679901</v>
      </c>
      <c r="AN17" s="2">
        <f t="shared" si="2"/>
        <v>0</v>
      </c>
      <c r="AO17" s="2" t="str">
        <f t="shared" si="2"/>
        <v>N.A.</v>
      </c>
      <c r="AP17" s="15">
        <f t="shared" si="2"/>
        <v>4328.431351634903</v>
      </c>
      <c r="AQ17" s="16">
        <f t="shared" si="2"/>
        <v>6645.5340208294492</v>
      </c>
      <c r="AR17" s="12">
        <f t="shared" si="2"/>
        <v>6052.3519205718976</v>
      </c>
    </row>
    <row r="18" spans="1:44" ht="15" customHeight="1" thickBot="1" x14ac:dyDescent="0.3">
      <c r="A18" s="3" t="s">
        <v>15</v>
      </c>
      <c r="B18" s="2">
        <v>3292119.9999999995</v>
      </c>
      <c r="C18" s="2"/>
      <c r="D18" s="2"/>
      <c r="E18" s="2"/>
      <c r="F18" s="2"/>
      <c r="G18" s="2">
        <v>1346760</v>
      </c>
      <c r="H18" s="2">
        <v>1287450</v>
      </c>
      <c r="I18" s="2"/>
      <c r="J18" s="2"/>
      <c r="K18" s="2"/>
      <c r="L18" s="1">
        <f t="shared" si="0"/>
        <v>4579570</v>
      </c>
      <c r="M18" s="14">
        <f t="shared" si="0"/>
        <v>1346760</v>
      </c>
      <c r="N18" s="12">
        <f>L18+M18</f>
        <v>5926330</v>
      </c>
      <c r="P18" s="3" t="s">
        <v>15</v>
      </c>
      <c r="Q18" s="2">
        <v>672</v>
      </c>
      <c r="R18" s="2">
        <v>0</v>
      </c>
      <c r="S18" s="2">
        <v>0</v>
      </c>
      <c r="T18" s="2">
        <v>0</v>
      </c>
      <c r="U18" s="2">
        <v>0</v>
      </c>
      <c r="V18" s="2">
        <v>174</v>
      </c>
      <c r="W18" s="2">
        <v>447</v>
      </c>
      <c r="X18" s="2">
        <v>0</v>
      </c>
      <c r="Y18" s="2">
        <v>0</v>
      </c>
      <c r="Z18" s="2">
        <v>0</v>
      </c>
      <c r="AA18" s="1">
        <f t="shared" si="1"/>
        <v>1119</v>
      </c>
      <c r="AB18" s="14">
        <f t="shared" si="1"/>
        <v>174</v>
      </c>
      <c r="AC18" s="18">
        <f>AA18+AB18</f>
        <v>1293</v>
      </c>
      <c r="AE18" s="3" t="s">
        <v>15</v>
      </c>
      <c r="AF18" s="2">
        <f t="shared" si="2"/>
        <v>4898.9880952380945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7740</v>
      </c>
      <c r="AL18" s="2">
        <f t="shared" si="2"/>
        <v>2880.2013422818791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4092.5558534405718</v>
      </c>
      <c r="AQ18" s="16">
        <f t="shared" si="2"/>
        <v>7740</v>
      </c>
      <c r="AR18" s="12">
        <f t="shared" si="2"/>
        <v>4583.3952049497293</v>
      </c>
    </row>
    <row r="19" spans="1:44" ht="15" customHeight="1" thickBot="1" x14ac:dyDescent="0.3">
      <c r="A19" s="4" t="s">
        <v>16</v>
      </c>
      <c r="B19" s="2">
        <v>346297766.0000003</v>
      </c>
      <c r="C19" s="2">
        <v>891047506.99999976</v>
      </c>
      <c r="D19" s="2">
        <v>94650210</v>
      </c>
      <c r="E19" s="2">
        <v>21803480</v>
      </c>
      <c r="F19" s="2">
        <v>52673343.000000007</v>
      </c>
      <c r="G19" s="2">
        <v>95928059.999999985</v>
      </c>
      <c r="H19" s="2">
        <v>160105979.99999988</v>
      </c>
      <c r="I19" s="2">
        <v>98023745.999999955</v>
      </c>
      <c r="J19" s="2">
        <v>0</v>
      </c>
      <c r="K19" s="2"/>
      <c r="L19" s="1">
        <f t="shared" ref="L19" si="3">B19+D19+F19+H19+J19</f>
        <v>653727299.00000024</v>
      </c>
      <c r="M19" s="14">
        <f t="shared" ref="M19" si="4">C19+E19+G19+I19+K19</f>
        <v>1106802792.9999998</v>
      </c>
      <c r="N19" s="18">
        <f>L19+M19</f>
        <v>1760530092</v>
      </c>
      <c r="P19" s="4" t="s">
        <v>16</v>
      </c>
      <c r="Q19" s="2">
        <v>76660</v>
      </c>
      <c r="R19" s="2">
        <v>142592</v>
      </c>
      <c r="S19" s="2">
        <v>18044</v>
      </c>
      <c r="T19" s="2">
        <v>3569</v>
      </c>
      <c r="U19" s="2">
        <v>6388</v>
      </c>
      <c r="V19" s="2">
        <v>9433</v>
      </c>
      <c r="W19" s="2">
        <v>36873</v>
      </c>
      <c r="X19" s="2">
        <v>11048</v>
      </c>
      <c r="Y19" s="2">
        <v>9214</v>
      </c>
      <c r="Z19" s="2">
        <v>0</v>
      </c>
      <c r="AA19" s="1">
        <f t="shared" ref="AA19" si="5">Q19+S19+U19+W19+Y19</f>
        <v>147179</v>
      </c>
      <c r="AB19" s="14">
        <f t="shared" ref="AB19" si="6">R19+T19+V19+X19+Z19</f>
        <v>166642</v>
      </c>
      <c r="AC19" s="12">
        <f>AA19+AB19</f>
        <v>313821</v>
      </c>
      <c r="AE19" s="4" t="s">
        <v>16</v>
      </c>
      <c r="AF19" s="2">
        <f t="shared" ref="AF19:AO19" si="7">IFERROR(B19/Q19, "N.A.")</f>
        <v>4517.32019306027</v>
      </c>
      <c r="AG19" s="2">
        <f t="shared" si="7"/>
        <v>6248.9305641270184</v>
      </c>
      <c r="AH19" s="2">
        <f t="shared" si="7"/>
        <v>5245.5226113943691</v>
      </c>
      <c r="AI19" s="2">
        <f t="shared" si="7"/>
        <v>6109.1286074530681</v>
      </c>
      <c r="AJ19" s="2">
        <f t="shared" si="7"/>
        <v>8245.6704758922988</v>
      </c>
      <c r="AK19" s="2">
        <f t="shared" si="7"/>
        <v>10169.411639987276</v>
      </c>
      <c r="AL19" s="2">
        <f t="shared" si="7"/>
        <v>4342.0925880725699</v>
      </c>
      <c r="AM19" s="2">
        <f t="shared" si="7"/>
        <v>8872.5331281679901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4441.7158629967607</v>
      </c>
      <c r="AQ19" s="16">
        <f t="shared" ref="AQ19" si="9">IFERROR(M19/AB19, "N.A.")</f>
        <v>6641.7997443621643</v>
      </c>
      <c r="AR19" s="12">
        <f t="shared" ref="AR19" si="10">IFERROR(N19/AC19, "N.A.")</f>
        <v>5609.9817794220271</v>
      </c>
    </row>
    <row r="20" spans="1:44" ht="15" customHeight="1" thickBot="1" x14ac:dyDescent="0.3">
      <c r="A20" s="5" t="s">
        <v>0</v>
      </c>
      <c r="B20" s="48">
        <f>B19+C19</f>
        <v>1237345273</v>
      </c>
      <c r="C20" s="49"/>
      <c r="D20" s="48">
        <f>D19+E19</f>
        <v>116453690</v>
      </c>
      <c r="E20" s="49"/>
      <c r="F20" s="48">
        <f>F19+G19</f>
        <v>148601403</v>
      </c>
      <c r="G20" s="49"/>
      <c r="H20" s="48">
        <f>H19+I19</f>
        <v>258129725.99999982</v>
      </c>
      <c r="I20" s="49"/>
      <c r="J20" s="48">
        <f>J19+K19</f>
        <v>0</v>
      </c>
      <c r="K20" s="49"/>
      <c r="L20" s="48">
        <f>L19+M19</f>
        <v>1760530092</v>
      </c>
      <c r="M20" s="50"/>
      <c r="N20" s="19">
        <f>B20+D20+F20+H20+J20</f>
        <v>1760530091.9999998</v>
      </c>
      <c r="P20" s="5" t="s">
        <v>0</v>
      </c>
      <c r="Q20" s="48">
        <f>Q19+R19</f>
        <v>219252</v>
      </c>
      <c r="R20" s="49"/>
      <c r="S20" s="48">
        <f>S19+T19</f>
        <v>21613</v>
      </c>
      <c r="T20" s="49"/>
      <c r="U20" s="48">
        <f>U19+V19</f>
        <v>15821</v>
      </c>
      <c r="V20" s="49"/>
      <c r="W20" s="48">
        <f>W19+X19</f>
        <v>47921</v>
      </c>
      <c r="X20" s="49"/>
      <c r="Y20" s="48">
        <f>Y19+Z19</f>
        <v>9214</v>
      </c>
      <c r="Z20" s="49"/>
      <c r="AA20" s="48">
        <f>AA19+AB19</f>
        <v>313821</v>
      </c>
      <c r="AB20" s="49"/>
      <c r="AC20" s="20">
        <f>Q20+S20+U20+W20+Y20</f>
        <v>313821</v>
      </c>
      <c r="AE20" s="5" t="s">
        <v>0</v>
      </c>
      <c r="AF20" s="28">
        <f>IFERROR(B20/Q20,"N.A.")</f>
        <v>5643.4845429004072</v>
      </c>
      <c r="AG20" s="29"/>
      <c r="AH20" s="28">
        <f>IFERROR(D20/S20,"N.A.")</f>
        <v>5388.1316800074028</v>
      </c>
      <c r="AI20" s="29"/>
      <c r="AJ20" s="28">
        <f>IFERROR(F20/U20,"N.A.")</f>
        <v>9392.6681625687379</v>
      </c>
      <c r="AK20" s="29"/>
      <c r="AL20" s="28">
        <f>IFERROR(H20/W20,"N.A.")</f>
        <v>5386.5680181966118</v>
      </c>
      <c r="AM20" s="29"/>
      <c r="AN20" s="28">
        <f>IFERROR(J20/Y20,"N.A.")</f>
        <v>0</v>
      </c>
      <c r="AO20" s="29"/>
      <c r="AP20" s="28">
        <f>IFERROR(L20/AA20,"N.A.")</f>
        <v>5609.9817794220271</v>
      </c>
      <c r="AQ20" s="29"/>
      <c r="AR20" s="17">
        <f>IFERROR(N20/AC20, "N.A.")</f>
        <v>5609.9817794220262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85156220.000000045</v>
      </c>
      <c r="C27" s="2"/>
      <c r="D27" s="2">
        <v>47451980.999999985</v>
      </c>
      <c r="E27" s="2"/>
      <c r="F27" s="2">
        <v>45354503</v>
      </c>
      <c r="G27" s="2"/>
      <c r="H27" s="2">
        <v>116241994.00000004</v>
      </c>
      <c r="I27" s="2"/>
      <c r="J27" s="2">
        <v>0</v>
      </c>
      <c r="K27" s="2"/>
      <c r="L27" s="1">
        <f t="shared" ref="L27:M30" si="11">B27+D27+F27+H27+J27</f>
        <v>294204698.00000006</v>
      </c>
      <c r="M27" s="14">
        <f t="shared" si="11"/>
        <v>0</v>
      </c>
      <c r="N27" s="12">
        <f>L27+M27</f>
        <v>294204698.00000006</v>
      </c>
      <c r="P27" s="3" t="s">
        <v>12</v>
      </c>
      <c r="Q27" s="2">
        <v>16046</v>
      </c>
      <c r="R27" s="2">
        <v>0</v>
      </c>
      <c r="S27" s="2">
        <v>8652</v>
      </c>
      <c r="T27" s="2">
        <v>0</v>
      </c>
      <c r="U27" s="2">
        <v>5508</v>
      </c>
      <c r="V27" s="2">
        <v>0</v>
      </c>
      <c r="W27" s="2">
        <v>20791</v>
      </c>
      <c r="X27" s="2">
        <v>0</v>
      </c>
      <c r="Y27" s="2">
        <v>1104</v>
      </c>
      <c r="Z27" s="2">
        <v>0</v>
      </c>
      <c r="AA27" s="1">
        <f t="shared" ref="AA27:AB30" si="12">Q27+S27+U27+W27+Y27</f>
        <v>52101</v>
      </c>
      <c r="AB27" s="14">
        <f t="shared" si="12"/>
        <v>0</v>
      </c>
      <c r="AC27" s="12">
        <f>AA27+AB27</f>
        <v>52101</v>
      </c>
      <c r="AE27" s="3" t="s">
        <v>12</v>
      </c>
      <c r="AF27" s="2">
        <f t="shared" ref="AF27:AR30" si="13">IFERROR(B27/Q27, "N.A.")</f>
        <v>5307.0061074411096</v>
      </c>
      <c r="AG27" s="2" t="str">
        <f t="shared" si="13"/>
        <v>N.A.</v>
      </c>
      <c r="AH27" s="2">
        <f t="shared" si="13"/>
        <v>5484.5100554785004</v>
      </c>
      <c r="AI27" s="2" t="str">
        <f t="shared" si="13"/>
        <v>N.A.</v>
      </c>
      <c r="AJ27" s="2">
        <f t="shared" si="13"/>
        <v>8234.2961147421938</v>
      </c>
      <c r="AK27" s="2" t="str">
        <f t="shared" si="13"/>
        <v>N.A.</v>
      </c>
      <c r="AL27" s="2">
        <f t="shared" si="13"/>
        <v>5590.9765764032536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5646.8148020191566</v>
      </c>
      <c r="AQ27" s="16" t="str">
        <f t="shared" si="13"/>
        <v>N.A.</v>
      </c>
      <c r="AR27" s="12">
        <f t="shared" si="13"/>
        <v>5646.8148020191566</v>
      </c>
    </row>
    <row r="28" spans="1:44" ht="15" customHeight="1" thickBot="1" x14ac:dyDescent="0.3">
      <c r="A28" s="3" t="s">
        <v>13</v>
      </c>
      <c r="B28" s="2">
        <v>4360615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4360615</v>
      </c>
      <c r="M28" s="14">
        <f t="shared" si="11"/>
        <v>0</v>
      </c>
      <c r="N28" s="12">
        <f>L28+M28</f>
        <v>4360615</v>
      </c>
      <c r="P28" s="3" t="s">
        <v>13</v>
      </c>
      <c r="Q28" s="2">
        <v>1205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1205</v>
      </c>
      <c r="AB28" s="14">
        <f t="shared" si="12"/>
        <v>0</v>
      </c>
      <c r="AC28" s="12">
        <f>AA28+AB28</f>
        <v>1205</v>
      </c>
      <c r="AE28" s="3" t="s">
        <v>13</v>
      </c>
      <c r="AF28" s="2">
        <f t="shared" si="13"/>
        <v>3618.7676348547716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3618.7676348547716</v>
      </c>
      <c r="AQ28" s="16" t="str">
        <f t="shared" si="13"/>
        <v>N.A.</v>
      </c>
      <c r="AR28" s="12">
        <f t="shared" si="13"/>
        <v>3618.7676348547716</v>
      </c>
    </row>
    <row r="29" spans="1:44" ht="15" customHeight="1" thickBot="1" x14ac:dyDescent="0.3">
      <c r="A29" s="3" t="s">
        <v>14</v>
      </c>
      <c r="B29" s="2">
        <v>137267636.00000003</v>
      </c>
      <c r="C29" s="2">
        <v>568113520.00000012</v>
      </c>
      <c r="D29" s="2">
        <v>34970367</v>
      </c>
      <c r="E29" s="2">
        <v>12514130</v>
      </c>
      <c r="F29" s="2"/>
      <c r="G29" s="2">
        <v>80328540</v>
      </c>
      <c r="H29" s="2"/>
      <c r="I29" s="2">
        <v>61343817.999999993</v>
      </c>
      <c r="J29" s="2">
        <v>0</v>
      </c>
      <c r="K29" s="2"/>
      <c r="L29" s="1">
        <f t="shared" si="11"/>
        <v>172238003.00000003</v>
      </c>
      <c r="M29" s="14">
        <f t="shared" si="11"/>
        <v>722300008.00000012</v>
      </c>
      <c r="N29" s="12">
        <f>L29+M29</f>
        <v>894538011.00000012</v>
      </c>
      <c r="P29" s="3" t="s">
        <v>14</v>
      </c>
      <c r="Q29" s="2">
        <v>26677</v>
      </c>
      <c r="R29" s="2">
        <v>87180</v>
      </c>
      <c r="S29" s="2">
        <v>6345</v>
      </c>
      <c r="T29" s="2">
        <v>2019</v>
      </c>
      <c r="U29" s="2">
        <v>0</v>
      </c>
      <c r="V29" s="2">
        <v>7352</v>
      </c>
      <c r="W29" s="2">
        <v>0</v>
      </c>
      <c r="X29" s="2">
        <v>5666</v>
      </c>
      <c r="Y29" s="2">
        <v>2101</v>
      </c>
      <c r="Z29" s="2">
        <v>0</v>
      </c>
      <c r="AA29" s="1">
        <f t="shared" si="12"/>
        <v>35123</v>
      </c>
      <c r="AB29" s="14">
        <f t="shared" si="12"/>
        <v>102217</v>
      </c>
      <c r="AC29" s="12">
        <f>AA29+AB29</f>
        <v>137340</v>
      </c>
      <c r="AE29" s="3" t="s">
        <v>14</v>
      </c>
      <c r="AF29" s="2">
        <f t="shared" si="13"/>
        <v>5145.5424522997346</v>
      </c>
      <c r="AG29" s="2">
        <f t="shared" si="13"/>
        <v>6516.5579261298481</v>
      </c>
      <c r="AH29" s="2">
        <f t="shared" si="13"/>
        <v>5511.4841607565013</v>
      </c>
      <c r="AI29" s="2">
        <f t="shared" si="13"/>
        <v>6198.1822684497274</v>
      </c>
      <c r="AJ29" s="2" t="str">
        <f t="shared" si="13"/>
        <v>N.A.</v>
      </c>
      <c r="AK29" s="2">
        <f t="shared" si="13"/>
        <v>10926.079978237214</v>
      </c>
      <c r="AL29" s="2" t="str">
        <f t="shared" si="13"/>
        <v>N.A.</v>
      </c>
      <c r="AM29" s="2">
        <f t="shared" si="13"/>
        <v>10826.653370984821</v>
      </c>
      <c r="AN29" s="2">
        <f t="shared" si="13"/>
        <v>0</v>
      </c>
      <c r="AO29" s="2" t="str">
        <f t="shared" si="13"/>
        <v>N.A.</v>
      </c>
      <c r="AP29" s="15">
        <f t="shared" si="13"/>
        <v>4903.8522620505091</v>
      </c>
      <c r="AQ29" s="16">
        <f t="shared" si="13"/>
        <v>7066.3393369009082</v>
      </c>
      <c r="AR29" s="12">
        <f t="shared" si="13"/>
        <v>6513.31011358672</v>
      </c>
    </row>
    <row r="30" spans="1:44" ht="15" customHeight="1" thickBot="1" x14ac:dyDescent="0.3">
      <c r="A30" s="3" t="s">
        <v>15</v>
      </c>
      <c r="B30" s="2">
        <v>3292119.9999999995</v>
      </c>
      <c r="C30" s="2"/>
      <c r="D30" s="2"/>
      <c r="E30" s="2"/>
      <c r="F30" s="2"/>
      <c r="G30" s="2">
        <v>1346760</v>
      </c>
      <c r="H30" s="2">
        <v>1287450</v>
      </c>
      <c r="I30" s="2"/>
      <c r="J30" s="2"/>
      <c r="K30" s="2"/>
      <c r="L30" s="1">
        <f t="shared" si="11"/>
        <v>4579570</v>
      </c>
      <c r="M30" s="14">
        <f t="shared" si="11"/>
        <v>1346760</v>
      </c>
      <c r="N30" s="12">
        <f>L30+M30</f>
        <v>5926330</v>
      </c>
      <c r="P30" s="3" t="s">
        <v>15</v>
      </c>
      <c r="Q30" s="2">
        <v>672</v>
      </c>
      <c r="R30" s="2">
        <v>0</v>
      </c>
      <c r="S30" s="2">
        <v>0</v>
      </c>
      <c r="T30" s="2">
        <v>0</v>
      </c>
      <c r="U30" s="2">
        <v>0</v>
      </c>
      <c r="V30" s="2">
        <v>174</v>
      </c>
      <c r="W30" s="2">
        <v>447</v>
      </c>
      <c r="X30" s="2">
        <v>0</v>
      </c>
      <c r="Y30" s="2">
        <v>0</v>
      </c>
      <c r="Z30" s="2">
        <v>0</v>
      </c>
      <c r="AA30" s="1">
        <f t="shared" si="12"/>
        <v>1119</v>
      </c>
      <c r="AB30" s="14">
        <f t="shared" si="12"/>
        <v>174</v>
      </c>
      <c r="AC30" s="18">
        <f>AA30+AB30</f>
        <v>1293</v>
      </c>
      <c r="AE30" s="3" t="s">
        <v>15</v>
      </c>
      <c r="AF30" s="2">
        <f t="shared" si="13"/>
        <v>4898.9880952380945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7740</v>
      </c>
      <c r="AL30" s="2">
        <f t="shared" si="13"/>
        <v>2880.2013422818791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4092.5558534405718</v>
      </c>
      <c r="AQ30" s="16">
        <f t="shared" si="13"/>
        <v>7740</v>
      </c>
      <c r="AR30" s="12">
        <f t="shared" si="13"/>
        <v>4583.3952049497293</v>
      </c>
    </row>
    <row r="31" spans="1:44" ht="15" customHeight="1" thickBot="1" x14ac:dyDescent="0.3">
      <c r="A31" s="4" t="s">
        <v>16</v>
      </c>
      <c r="B31" s="2">
        <v>230076591.00000006</v>
      </c>
      <c r="C31" s="2">
        <v>568113520.00000012</v>
      </c>
      <c r="D31" s="2">
        <v>82422347.999999955</v>
      </c>
      <c r="E31" s="2">
        <v>12514130</v>
      </c>
      <c r="F31" s="2">
        <v>45354503</v>
      </c>
      <c r="G31" s="2">
        <v>81675300.000000015</v>
      </c>
      <c r="H31" s="2">
        <v>117529443.99999999</v>
      </c>
      <c r="I31" s="2">
        <v>61343817.999999993</v>
      </c>
      <c r="J31" s="2">
        <v>0</v>
      </c>
      <c r="K31" s="2"/>
      <c r="L31" s="1">
        <f t="shared" ref="L31" si="14">B31+D31+F31+H31+J31</f>
        <v>475382886</v>
      </c>
      <c r="M31" s="14">
        <f t="shared" ref="M31" si="15">C31+E31+G31+I31+K31</f>
        <v>723646768.00000012</v>
      </c>
      <c r="N31" s="18">
        <f>L31+M31</f>
        <v>1199029654</v>
      </c>
      <c r="P31" s="4" t="s">
        <v>16</v>
      </c>
      <c r="Q31" s="2">
        <v>44600</v>
      </c>
      <c r="R31" s="2">
        <v>87180</v>
      </c>
      <c r="S31" s="2">
        <v>14997</v>
      </c>
      <c r="T31" s="2">
        <v>2019</v>
      </c>
      <c r="U31" s="2">
        <v>5508</v>
      </c>
      <c r="V31" s="2">
        <v>7526</v>
      </c>
      <c r="W31" s="2">
        <v>21238</v>
      </c>
      <c r="X31" s="2">
        <v>5666</v>
      </c>
      <c r="Y31" s="2">
        <v>3205</v>
      </c>
      <c r="Z31" s="2">
        <v>0</v>
      </c>
      <c r="AA31" s="1">
        <f t="shared" ref="AA31" si="16">Q31+S31+U31+W31+Y31</f>
        <v>89548</v>
      </c>
      <c r="AB31" s="14">
        <f t="shared" ref="AB31" si="17">R31+T31+V31+X31+Z31</f>
        <v>102391</v>
      </c>
      <c r="AC31" s="12">
        <f>AA31+AB31</f>
        <v>191939</v>
      </c>
      <c r="AE31" s="4" t="s">
        <v>16</v>
      </c>
      <c r="AF31" s="2">
        <f t="shared" ref="AF31:AO31" si="18">IFERROR(B31/Q31, "N.A.")</f>
        <v>5158.6679596412569</v>
      </c>
      <c r="AG31" s="2">
        <f t="shared" si="18"/>
        <v>6516.5579261298481</v>
      </c>
      <c r="AH31" s="2">
        <f t="shared" si="18"/>
        <v>5495.9223844768921</v>
      </c>
      <c r="AI31" s="2">
        <f t="shared" si="18"/>
        <v>6198.1822684497274</v>
      </c>
      <c r="AJ31" s="2">
        <f t="shared" si="18"/>
        <v>8234.2961147421938</v>
      </c>
      <c r="AK31" s="2">
        <f t="shared" si="18"/>
        <v>10852.418283284615</v>
      </c>
      <c r="AL31" s="2">
        <f t="shared" si="18"/>
        <v>5533.9224032394759</v>
      </c>
      <c r="AM31" s="2">
        <f t="shared" si="18"/>
        <v>10826.653370984821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5308.6935051592445</v>
      </c>
      <c r="AQ31" s="16">
        <f t="shared" ref="AQ31" si="20">IFERROR(M31/AB31, "N.A.")</f>
        <v>7067.4841343477465</v>
      </c>
      <c r="AR31" s="12">
        <f t="shared" ref="AR31" si="21">IFERROR(N31/AC31, "N.A.")</f>
        <v>6246.9308165615121</v>
      </c>
    </row>
    <row r="32" spans="1:44" ht="15" customHeight="1" thickBot="1" x14ac:dyDescent="0.3">
      <c r="A32" s="5" t="s">
        <v>0</v>
      </c>
      <c r="B32" s="48">
        <f>B31+C31</f>
        <v>798190111.00000024</v>
      </c>
      <c r="C32" s="49"/>
      <c r="D32" s="48">
        <f>D31+E31</f>
        <v>94936477.999999955</v>
      </c>
      <c r="E32" s="49"/>
      <c r="F32" s="48">
        <f>F31+G31</f>
        <v>127029803.00000001</v>
      </c>
      <c r="G32" s="49"/>
      <c r="H32" s="48">
        <f>H31+I31</f>
        <v>178873261.99999997</v>
      </c>
      <c r="I32" s="49"/>
      <c r="J32" s="48">
        <f>J31+K31</f>
        <v>0</v>
      </c>
      <c r="K32" s="49"/>
      <c r="L32" s="48">
        <f>L31+M31</f>
        <v>1199029654</v>
      </c>
      <c r="M32" s="50"/>
      <c r="N32" s="19">
        <f>B32+D32+F32+H32+J32</f>
        <v>1199029654.0000002</v>
      </c>
      <c r="P32" s="5" t="s">
        <v>0</v>
      </c>
      <c r="Q32" s="48">
        <f>Q31+R31</f>
        <v>131780</v>
      </c>
      <c r="R32" s="49"/>
      <c r="S32" s="48">
        <f>S31+T31</f>
        <v>17016</v>
      </c>
      <c r="T32" s="49"/>
      <c r="U32" s="48">
        <f>U31+V31</f>
        <v>13034</v>
      </c>
      <c r="V32" s="49"/>
      <c r="W32" s="48">
        <f>W31+X31</f>
        <v>26904</v>
      </c>
      <c r="X32" s="49"/>
      <c r="Y32" s="48">
        <f>Y31+Z31</f>
        <v>3205</v>
      </c>
      <c r="Z32" s="49"/>
      <c r="AA32" s="48">
        <f>AA31+AB31</f>
        <v>191939</v>
      </c>
      <c r="AB32" s="49"/>
      <c r="AC32" s="20">
        <f>Q32+S32+U32+W32+Y32</f>
        <v>191939</v>
      </c>
      <c r="AE32" s="5" t="s">
        <v>0</v>
      </c>
      <c r="AF32" s="28">
        <f>IFERROR(B32/Q32,"N.A.")</f>
        <v>6056.9897632417687</v>
      </c>
      <c r="AG32" s="29"/>
      <c r="AH32" s="28">
        <f>IFERROR(D32/S32,"N.A.")</f>
        <v>5579.2476492712713</v>
      </c>
      <c r="AI32" s="29"/>
      <c r="AJ32" s="28">
        <f>IFERROR(F32/U32,"N.A.")</f>
        <v>9746.033681141631</v>
      </c>
      <c r="AK32" s="29"/>
      <c r="AL32" s="28">
        <f>IFERROR(H32/W32,"N.A.")</f>
        <v>6648.5750074338375</v>
      </c>
      <c r="AM32" s="29"/>
      <c r="AN32" s="28">
        <f>IFERROR(J32/Y32,"N.A.")</f>
        <v>0</v>
      </c>
      <c r="AO32" s="29"/>
      <c r="AP32" s="28">
        <f>IFERROR(L32/AA32,"N.A.")</f>
        <v>6246.9308165615121</v>
      </c>
      <c r="AQ32" s="29"/>
      <c r="AR32" s="17">
        <f>IFERROR(N32/AC32, "N.A.")</f>
        <v>6246.930816561513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8892490</v>
      </c>
      <c r="C39" s="2"/>
      <c r="D39" s="2">
        <v>3698730</v>
      </c>
      <c r="E39" s="2"/>
      <c r="F39" s="2">
        <v>7318840</v>
      </c>
      <c r="G39" s="2"/>
      <c r="H39" s="2">
        <v>42576536</v>
      </c>
      <c r="I39" s="2"/>
      <c r="J39" s="2">
        <v>0</v>
      </c>
      <c r="K39" s="2"/>
      <c r="L39" s="1">
        <f t="shared" ref="L39:M42" si="22">B39+D39+F39+H39+J39</f>
        <v>62486596</v>
      </c>
      <c r="M39" s="14">
        <f t="shared" si="22"/>
        <v>0</v>
      </c>
      <c r="N39" s="12">
        <f>L39+M39</f>
        <v>62486596</v>
      </c>
      <c r="P39" s="3" t="s">
        <v>12</v>
      </c>
      <c r="Q39" s="2">
        <v>2641</v>
      </c>
      <c r="R39" s="2">
        <v>0</v>
      </c>
      <c r="S39" s="2">
        <v>548</v>
      </c>
      <c r="T39" s="2">
        <v>0</v>
      </c>
      <c r="U39" s="2">
        <v>880</v>
      </c>
      <c r="V39" s="2">
        <v>0</v>
      </c>
      <c r="W39" s="2">
        <v>15635</v>
      </c>
      <c r="X39" s="2">
        <v>0</v>
      </c>
      <c r="Y39" s="2">
        <v>2685</v>
      </c>
      <c r="Z39" s="2">
        <v>0</v>
      </c>
      <c r="AA39" s="1">
        <f t="shared" ref="AA39:AB42" si="23">Q39+S39+U39+W39+Y39</f>
        <v>22389</v>
      </c>
      <c r="AB39" s="14">
        <f t="shared" si="23"/>
        <v>0</v>
      </c>
      <c r="AC39" s="12">
        <f>AA39+AB39</f>
        <v>22389</v>
      </c>
      <c r="AE39" s="3" t="s">
        <v>12</v>
      </c>
      <c r="AF39" s="2">
        <f t="shared" ref="AF39:AR42" si="24">IFERROR(B39/Q39, "N.A.")</f>
        <v>3367.0920106020449</v>
      </c>
      <c r="AG39" s="2" t="str">
        <f t="shared" si="24"/>
        <v>N.A.</v>
      </c>
      <c r="AH39" s="2">
        <f t="shared" si="24"/>
        <v>6749.5072992700734</v>
      </c>
      <c r="AI39" s="2" t="str">
        <f t="shared" si="24"/>
        <v>N.A.</v>
      </c>
      <c r="AJ39" s="2">
        <f t="shared" si="24"/>
        <v>8316.863636363636</v>
      </c>
      <c r="AK39" s="2" t="str">
        <f t="shared" si="24"/>
        <v>N.A.</v>
      </c>
      <c r="AL39" s="2">
        <f t="shared" si="24"/>
        <v>2723.1554844899265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2790.9507347358076</v>
      </c>
      <c r="AQ39" s="16" t="str">
        <f t="shared" si="24"/>
        <v>N.A.</v>
      </c>
      <c r="AR39" s="12">
        <f t="shared" si="24"/>
        <v>2790.9507347358076</v>
      </c>
    </row>
    <row r="40" spans="1:44" ht="15" customHeight="1" thickBot="1" x14ac:dyDescent="0.3">
      <c r="A40" s="3" t="s">
        <v>13</v>
      </c>
      <c r="B40" s="2">
        <v>40460983.000000015</v>
      </c>
      <c r="C40" s="2">
        <v>921760</v>
      </c>
      <c r="D40" s="2">
        <v>91848</v>
      </c>
      <c r="E40" s="2"/>
      <c r="F40" s="2"/>
      <c r="G40" s="2"/>
      <c r="H40" s="2"/>
      <c r="I40" s="2"/>
      <c r="J40" s="2"/>
      <c r="K40" s="2"/>
      <c r="L40" s="1">
        <f t="shared" si="22"/>
        <v>40552831.000000015</v>
      </c>
      <c r="M40" s="14">
        <f t="shared" si="22"/>
        <v>921760</v>
      </c>
      <c r="N40" s="12">
        <f>L40+M40</f>
        <v>41474591.000000015</v>
      </c>
      <c r="P40" s="3" t="s">
        <v>13</v>
      </c>
      <c r="Q40" s="2">
        <v>13086</v>
      </c>
      <c r="R40" s="2">
        <v>261</v>
      </c>
      <c r="S40" s="2">
        <v>89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13175</v>
      </c>
      <c r="AB40" s="14">
        <f t="shared" si="23"/>
        <v>261</v>
      </c>
      <c r="AC40" s="12">
        <f>AA40+AB40</f>
        <v>13436</v>
      </c>
      <c r="AE40" s="3" t="s">
        <v>13</v>
      </c>
      <c r="AF40" s="2">
        <f t="shared" si="24"/>
        <v>3091.9290081002609</v>
      </c>
      <c r="AG40" s="2">
        <f t="shared" si="24"/>
        <v>3531.647509578544</v>
      </c>
      <c r="AH40" s="2">
        <f t="shared" si="24"/>
        <v>1032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3078.0137381404188</v>
      </c>
      <c r="AQ40" s="16">
        <f t="shared" si="24"/>
        <v>3531.647509578544</v>
      </c>
      <c r="AR40" s="12">
        <f t="shared" si="24"/>
        <v>3086.8257665972028</v>
      </c>
    </row>
    <row r="41" spans="1:44" ht="15" customHeight="1" thickBot="1" x14ac:dyDescent="0.3">
      <c r="A41" s="3" t="s">
        <v>14</v>
      </c>
      <c r="B41" s="2">
        <v>66867701.99999997</v>
      </c>
      <c r="C41" s="2">
        <v>322012226.9999997</v>
      </c>
      <c r="D41" s="2">
        <v>8437284</v>
      </c>
      <c r="E41" s="2">
        <v>9289350</v>
      </c>
      <c r="F41" s="2"/>
      <c r="G41" s="2">
        <v>14252760</v>
      </c>
      <c r="H41" s="2"/>
      <c r="I41" s="2">
        <v>36679928</v>
      </c>
      <c r="J41" s="2">
        <v>0</v>
      </c>
      <c r="K41" s="2"/>
      <c r="L41" s="1">
        <f t="shared" si="22"/>
        <v>75304985.99999997</v>
      </c>
      <c r="M41" s="14">
        <f t="shared" si="22"/>
        <v>382234264.9999997</v>
      </c>
      <c r="N41" s="12">
        <f>L41+M41</f>
        <v>457539250.99999964</v>
      </c>
      <c r="P41" s="3" t="s">
        <v>14</v>
      </c>
      <c r="Q41" s="2">
        <v>16333</v>
      </c>
      <c r="R41" s="2">
        <v>55151</v>
      </c>
      <c r="S41" s="2">
        <v>2410</v>
      </c>
      <c r="T41" s="2">
        <v>1550</v>
      </c>
      <c r="U41" s="2">
        <v>0</v>
      </c>
      <c r="V41" s="2">
        <v>1907</v>
      </c>
      <c r="W41" s="2">
        <v>0</v>
      </c>
      <c r="X41" s="2">
        <v>5382</v>
      </c>
      <c r="Y41" s="2">
        <v>3324</v>
      </c>
      <c r="Z41" s="2">
        <v>0</v>
      </c>
      <c r="AA41" s="1">
        <f t="shared" si="23"/>
        <v>22067</v>
      </c>
      <c r="AB41" s="14">
        <f t="shared" si="23"/>
        <v>63990</v>
      </c>
      <c r="AC41" s="12">
        <f>AA41+AB41</f>
        <v>86057</v>
      </c>
      <c r="AE41" s="3" t="s">
        <v>14</v>
      </c>
      <c r="AF41" s="2">
        <f t="shared" si="24"/>
        <v>4094.0244902957184</v>
      </c>
      <c r="AG41" s="2">
        <f t="shared" si="24"/>
        <v>5838.7377744737123</v>
      </c>
      <c r="AH41" s="2">
        <f t="shared" si="24"/>
        <v>3500.9477178423235</v>
      </c>
      <c r="AI41" s="2">
        <f t="shared" si="24"/>
        <v>5993.1290322580644</v>
      </c>
      <c r="AJ41" s="2" t="str">
        <f t="shared" si="24"/>
        <v>N.A.</v>
      </c>
      <c r="AK41" s="2">
        <f t="shared" si="24"/>
        <v>7473.9171473518618</v>
      </c>
      <c r="AL41" s="2" t="str">
        <f t="shared" si="24"/>
        <v>N.A.</v>
      </c>
      <c r="AM41" s="2">
        <f t="shared" si="24"/>
        <v>6815.2969156447416</v>
      </c>
      <c r="AN41" s="2">
        <f t="shared" si="24"/>
        <v>0</v>
      </c>
      <c r="AO41" s="2" t="str">
        <f t="shared" si="24"/>
        <v>N.A.</v>
      </c>
      <c r="AP41" s="15">
        <f t="shared" si="24"/>
        <v>3412.5611093488001</v>
      </c>
      <c r="AQ41" s="16">
        <f t="shared" si="24"/>
        <v>5973.3437255821173</v>
      </c>
      <c r="AR41" s="12">
        <f t="shared" si="24"/>
        <v>5316.6999895418112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>
        <v>116221174.99999997</v>
      </c>
      <c r="C43" s="2">
        <v>322933987</v>
      </c>
      <c r="D43" s="2">
        <v>12227862.000000002</v>
      </c>
      <c r="E43" s="2">
        <v>9289350</v>
      </c>
      <c r="F43" s="2">
        <v>7318840</v>
      </c>
      <c r="G43" s="2">
        <v>14252760</v>
      </c>
      <c r="H43" s="2">
        <v>42576536</v>
      </c>
      <c r="I43" s="2">
        <v>36679928</v>
      </c>
      <c r="J43" s="2">
        <v>0</v>
      </c>
      <c r="K43" s="2"/>
      <c r="L43" s="1">
        <f t="shared" ref="L43" si="25">B43+D43+F43+H43+J43</f>
        <v>178344412.99999997</v>
      </c>
      <c r="M43" s="14">
        <f t="shared" ref="M43" si="26">C43+E43+G43+I43+K43</f>
        <v>383156025</v>
      </c>
      <c r="N43" s="18">
        <f>L43+M43</f>
        <v>561500438</v>
      </c>
      <c r="P43" s="4" t="s">
        <v>16</v>
      </c>
      <c r="Q43" s="2">
        <v>32060</v>
      </c>
      <c r="R43" s="2">
        <v>55412</v>
      </c>
      <c r="S43" s="2">
        <v>3047</v>
      </c>
      <c r="T43" s="2">
        <v>1550</v>
      </c>
      <c r="U43" s="2">
        <v>880</v>
      </c>
      <c r="V43" s="2">
        <v>1907</v>
      </c>
      <c r="W43" s="2">
        <v>15635</v>
      </c>
      <c r="X43" s="2">
        <v>5382</v>
      </c>
      <c r="Y43" s="2">
        <v>6009</v>
      </c>
      <c r="Z43" s="2">
        <v>0</v>
      </c>
      <c r="AA43" s="1">
        <f t="shared" ref="AA43" si="27">Q43+S43+U43+W43+Y43</f>
        <v>57631</v>
      </c>
      <c r="AB43" s="14">
        <f t="shared" ref="AB43" si="28">R43+T43+V43+X43+Z43</f>
        <v>64251</v>
      </c>
      <c r="AC43" s="18">
        <f>AA43+AB43</f>
        <v>121882</v>
      </c>
      <c r="AE43" s="4" t="s">
        <v>16</v>
      </c>
      <c r="AF43" s="2">
        <f t="shared" ref="AF43:AO43" si="29">IFERROR(B43/Q43, "N.A.")</f>
        <v>3625.1146288209598</v>
      </c>
      <c r="AG43" s="2">
        <f t="shared" si="29"/>
        <v>5827.8709846242691</v>
      </c>
      <c r="AH43" s="2">
        <f t="shared" si="29"/>
        <v>4013.0823761076476</v>
      </c>
      <c r="AI43" s="2">
        <f t="shared" si="29"/>
        <v>5993.1290322580644</v>
      </c>
      <c r="AJ43" s="2">
        <f t="shared" si="29"/>
        <v>8316.863636363636</v>
      </c>
      <c r="AK43" s="2">
        <f t="shared" si="29"/>
        <v>7473.9171473518618</v>
      </c>
      <c r="AL43" s="2">
        <f t="shared" si="29"/>
        <v>2723.1554844899265</v>
      </c>
      <c r="AM43" s="2">
        <f t="shared" si="29"/>
        <v>6815.2969156447416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3094.5916780899165</v>
      </c>
      <c r="AQ43" s="16">
        <f t="shared" ref="AQ43" si="31">IFERROR(M43/AB43, "N.A.")</f>
        <v>5963.4250828780878</v>
      </c>
      <c r="AR43" s="12">
        <f t="shared" ref="AR43" si="32">IFERROR(N43/AC43, "N.A.")</f>
        <v>4606.9184785284124</v>
      </c>
    </row>
    <row r="44" spans="1:44" ht="15" customHeight="1" thickBot="1" x14ac:dyDescent="0.3">
      <c r="A44" s="5" t="s">
        <v>0</v>
      </c>
      <c r="B44" s="48">
        <f>B43+C43</f>
        <v>439155162</v>
      </c>
      <c r="C44" s="49"/>
      <c r="D44" s="48">
        <f>D43+E43</f>
        <v>21517212</v>
      </c>
      <c r="E44" s="49"/>
      <c r="F44" s="48">
        <f>F43+G43</f>
        <v>21571600</v>
      </c>
      <c r="G44" s="49"/>
      <c r="H44" s="48">
        <f>H43+I43</f>
        <v>79256464</v>
      </c>
      <c r="I44" s="49"/>
      <c r="J44" s="48">
        <f>J43+K43</f>
        <v>0</v>
      </c>
      <c r="K44" s="49"/>
      <c r="L44" s="48">
        <f>L43+M43</f>
        <v>561500438</v>
      </c>
      <c r="M44" s="50"/>
      <c r="N44" s="19">
        <f>B44+D44+F44+H44+J44</f>
        <v>561500438</v>
      </c>
      <c r="P44" s="5" t="s">
        <v>0</v>
      </c>
      <c r="Q44" s="48">
        <f>Q43+R43</f>
        <v>87472</v>
      </c>
      <c r="R44" s="49"/>
      <c r="S44" s="48">
        <f>S43+T43</f>
        <v>4597</v>
      </c>
      <c r="T44" s="49"/>
      <c r="U44" s="48">
        <f>U43+V43</f>
        <v>2787</v>
      </c>
      <c r="V44" s="49"/>
      <c r="W44" s="48">
        <f>W43+X43</f>
        <v>21017</v>
      </c>
      <c r="X44" s="49"/>
      <c r="Y44" s="48">
        <f>Y43+Z43</f>
        <v>6009</v>
      </c>
      <c r="Z44" s="49"/>
      <c r="AA44" s="48">
        <f>AA43+AB43</f>
        <v>121882</v>
      </c>
      <c r="AB44" s="50"/>
      <c r="AC44" s="19">
        <f>Q44+S44+U44+W44+Y44</f>
        <v>121882</v>
      </c>
      <c r="AE44" s="5" t="s">
        <v>0</v>
      </c>
      <c r="AF44" s="28">
        <f>IFERROR(B44/Q44,"N.A.")</f>
        <v>5020.5227044082676</v>
      </c>
      <c r="AG44" s="29"/>
      <c r="AH44" s="28">
        <f>IFERROR(D44/S44,"N.A.")</f>
        <v>4680.7074178812272</v>
      </c>
      <c r="AI44" s="29"/>
      <c r="AJ44" s="28">
        <f>IFERROR(F44/U44,"N.A.")</f>
        <v>7740.078937926085</v>
      </c>
      <c r="AK44" s="29"/>
      <c r="AL44" s="28">
        <f>IFERROR(H44/W44,"N.A.")</f>
        <v>3771.0645667792737</v>
      </c>
      <c r="AM44" s="29"/>
      <c r="AN44" s="28">
        <f>IFERROR(J44/Y44,"N.A.")</f>
        <v>0</v>
      </c>
      <c r="AO44" s="29"/>
      <c r="AP44" s="28">
        <f>IFERROR(L44/AA44,"N.A.")</f>
        <v>4606.9184785284124</v>
      </c>
      <c r="AQ44" s="29"/>
      <c r="AR44" s="17">
        <f>IFERROR(N44/AC44, "N.A.")</f>
        <v>4606.9184785284124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8731545.0000000019</v>
      </c>
      <c r="C15" s="2"/>
      <c r="D15" s="2">
        <v>395600</v>
      </c>
      <c r="E15" s="2"/>
      <c r="F15" s="2">
        <v>1579819.9999999998</v>
      </c>
      <c r="G15" s="2"/>
      <c r="H15" s="2">
        <v>3185241.9999999995</v>
      </c>
      <c r="I15" s="2"/>
      <c r="J15" s="2">
        <v>0</v>
      </c>
      <c r="K15" s="2"/>
      <c r="L15" s="1">
        <f t="shared" ref="L15:M18" si="0">B15+D15+F15+H15+J15</f>
        <v>13892207.000000002</v>
      </c>
      <c r="M15" s="14">
        <f t="shared" si="0"/>
        <v>0</v>
      </c>
      <c r="N15" s="12">
        <f>L15+M15</f>
        <v>13892207.000000002</v>
      </c>
      <c r="P15" s="3" t="s">
        <v>12</v>
      </c>
      <c r="Q15" s="2">
        <v>1621</v>
      </c>
      <c r="R15" s="2">
        <v>0</v>
      </c>
      <c r="S15" s="2">
        <v>115</v>
      </c>
      <c r="T15" s="2">
        <v>0</v>
      </c>
      <c r="U15" s="2">
        <v>754</v>
      </c>
      <c r="V15" s="2">
        <v>0</v>
      </c>
      <c r="W15" s="2">
        <v>2379</v>
      </c>
      <c r="X15" s="2">
        <v>0</v>
      </c>
      <c r="Y15" s="2">
        <v>1516</v>
      </c>
      <c r="Z15" s="2">
        <v>0</v>
      </c>
      <c r="AA15" s="1">
        <f t="shared" ref="AA15:AB18" si="1">Q15+S15+U15+W15+Y15</f>
        <v>6385</v>
      </c>
      <c r="AB15" s="14">
        <f t="shared" si="1"/>
        <v>0</v>
      </c>
      <c r="AC15" s="12">
        <f>AA15+AB15</f>
        <v>6385</v>
      </c>
      <c r="AE15" s="3" t="s">
        <v>12</v>
      </c>
      <c r="AF15" s="2">
        <f t="shared" ref="AF15:AR18" si="2">IFERROR(B15/Q15, "N.A.")</f>
        <v>5386.5175817396685</v>
      </c>
      <c r="AG15" s="2" t="str">
        <f t="shared" si="2"/>
        <v>N.A.</v>
      </c>
      <c r="AH15" s="2">
        <f t="shared" si="2"/>
        <v>3440</v>
      </c>
      <c r="AI15" s="2" t="str">
        <f t="shared" si="2"/>
        <v>N.A.</v>
      </c>
      <c r="AJ15" s="2">
        <f t="shared" si="2"/>
        <v>2095.2519893899203</v>
      </c>
      <c r="AK15" s="2" t="str">
        <f t="shared" si="2"/>
        <v>N.A.</v>
      </c>
      <c r="AL15" s="2">
        <f t="shared" si="2"/>
        <v>1338.8995376208488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2175.7567736883325</v>
      </c>
      <c r="AQ15" s="16" t="str">
        <f t="shared" si="2"/>
        <v>N.A.</v>
      </c>
      <c r="AR15" s="12">
        <f t="shared" si="2"/>
        <v>2175.7567736883325</v>
      </c>
    </row>
    <row r="16" spans="1:44" ht="15" customHeight="1" thickBot="1" x14ac:dyDescent="0.3">
      <c r="A16" s="3" t="s">
        <v>13</v>
      </c>
      <c r="B16" s="2">
        <v>111320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111320</v>
      </c>
      <c r="M16" s="14">
        <f t="shared" si="0"/>
        <v>0</v>
      </c>
      <c r="N16" s="12">
        <f>L16+M16</f>
        <v>111320</v>
      </c>
      <c r="P16" s="3" t="s">
        <v>13</v>
      </c>
      <c r="Q16" s="2">
        <v>230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230</v>
      </c>
      <c r="AB16" s="14">
        <f t="shared" si="1"/>
        <v>0</v>
      </c>
      <c r="AC16" s="12">
        <f>AA16+AB16</f>
        <v>230</v>
      </c>
      <c r="AE16" s="3" t="s">
        <v>13</v>
      </c>
      <c r="AF16" s="2">
        <f t="shared" si="2"/>
        <v>484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484</v>
      </c>
      <c r="AQ16" s="16" t="str">
        <f t="shared" si="2"/>
        <v>N.A.</v>
      </c>
      <c r="AR16" s="12">
        <f t="shared" si="2"/>
        <v>484</v>
      </c>
    </row>
    <row r="17" spans="1:44" ht="15" customHeight="1" thickBot="1" x14ac:dyDescent="0.3">
      <c r="A17" s="3" t="s">
        <v>14</v>
      </c>
      <c r="B17" s="2">
        <v>11866117</v>
      </c>
      <c r="C17" s="2">
        <v>25471230</v>
      </c>
      <c r="D17" s="2"/>
      <c r="E17" s="2"/>
      <c r="F17" s="2"/>
      <c r="G17" s="2">
        <v>2253200</v>
      </c>
      <c r="H17" s="2"/>
      <c r="I17" s="2">
        <v>816570</v>
      </c>
      <c r="J17" s="2">
        <v>0</v>
      </c>
      <c r="K17" s="2"/>
      <c r="L17" s="1">
        <f t="shared" si="0"/>
        <v>11866117</v>
      </c>
      <c r="M17" s="14">
        <f t="shared" si="0"/>
        <v>28541000</v>
      </c>
      <c r="N17" s="12">
        <f>L17+M17</f>
        <v>40407117</v>
      </c>
      <c r="P17" s="3" t="s">
        <v>14</v>
      </c>
      <c r="Q17" s="2">
        <v>3076</v>
      </c>
      <c r="R17" s="2">
        <v>4584</v>
      </c>
      <c r="S17" s="2">
        <v>0</v>
      </c>
      <c r="T17" s="2">
        <v>0</v>
      </c>
      <c r="U17" s="2">
        <v>0</v>
      </c>
      <c r="V17" s="2">
        <v>262</v>
      </c>
      <c r="W17" s="2">
        <v>0</v>
      </c>
      <c r="X17" s="2">
        <v>288</v>
      </c>
      <c r="Y17" s="2">
        <v>697</v>
      </c>
      <c r="Z17" s="2">
        <v>0</v>
      </c>
      <c r="AA17" s="1">
        <f t="shared" si="1"/>
        <v>3773</v>
      </c>
      <c r="AB17" s="14">
        <f t="shared" si="1"/>
        <v>5134</v>
      </c>
      <c r="AC17" s="12">
        <f>AA17+AB17</f>
        <v>8907</v>
      </c>
      <c r="AE17" s="3" t="s">
        <v>14</v>
      </c>
      <c r="AF17" s="2">
        <f t="shared" si="2"/>
        <v>3857.6453185955788</v>
      </c>
      <c r="AG17" s="2">
        <f t="shared" si="2"/>
        <v>5556.5510471204188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8600</v>
      </c>
      <c r="AL17" s="2" t="str">
        <f t="shared" si="2"/>
        <v>N.A.</v>
      </c>
      <c r="AM17" s="2">
        <f t="shared" si="2"/>
        <v>2835.3125</v>
      </c>
      <c r="AN17" s="2">
        <f t="shared" si="2"/>
        <v>0</v>
      </c>
      <c r="AO17" s="2" t="str">
        <f t="shared" si="2"/>
        <v>N.A.</v>
      </c>
      <c r="AP17" s="15">
        <f t="shared" si="2"/>
        <v>3145.0084813146036</v>
      </c>
      <c r="AQ17" s="16">
        <f t="shared" si="2"/>
        <v>5559.2130892091936</v>
      </c>
      <c r="AR17" s="12">
        <f t="shared" si="2"/>
        <v>4536.5574267430111</v>
      </c>
    </row>
    <row r="18" spans="1:44" ht="15" customHeight="1" thickBot="1" x14ac:dyDescent="0.3">
      <c r="A18" s="3" t="s">
        <v>15</v>
      </c>
      <c r="B18" s="2">
        <v>1166805</v>
      </c>
      <c r="C18" s="2"/>
      <c r="D18" s="2"/>
      <c r="E18" s="2"/>
      <c r="F18" s="2"/>
      <c r="G18" s="2">
        <v>1211000</v>
      </c>
      <c r="H18" s="2">
        <v>236031</v>
      </c>
      <c r="I18" s="2"/>
      <c r="J18" s="2">
        <v>0</v>
      </c>
      <c r="K18" s="2"/>
      <c r="L18" s="1">
        <f t="shared" si="0"/>
        <v>1402836</v>
      </c>
      <c r="M18" s="14">
        <f t="shared" si="0"/>
        <v>1211000</v>
      </c>
      <c r="N18" s="12">
        <f>L18+M18</f>
        <v>2613836</v>
      </c>
      <c r="P18" s="3" t="s">
        <v>15</v>
      </c>
      <c r="Q18" s="2">
        <v>749</v>
      </c>
      <c r="R18" s="2">
        <v>0</v>
      </c>
      <c r="S18" s="2">
        <v>0</v>
      </c>
      <c r="T18" s="2">
        <v>0</v>
      </c>
      <c r="U18" s="2">
        <v>0</v>
      </c>
      <c r="V18" s="2">
        <v>346</v>
      </c>
      <c r="W18" s="2">
        <v>3313</v>
      </c>
      <c r="X18" s="2">
        <v>0</v>
      </c>
      <c r="Y18" s="2">
        <v>361</v>
      </c>
      <c r="Z18" s="2">
        <v>0</v>
      </c>
      <c r="AA18" s="1">
        <f t="shared" si="1"/>
        <v>4423</v>
      </c>
      <c r="AB18" s="14">
        <f t="shared" si="1"/>
        <v>346</v>
      </c>
      <c r="AC18" s="18">
        <f>AA18+AB18</f>
        <v>4769</v>
      </c>
      <c r="AE18" s="3" t="s">
        <v>15</v>
      </c>
      <c r="AF18" s="2">
        <f t="shared" si="2"/>
        <v>1557.8170894526036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3500</v>
      </c>
      <c r="AL18" s="2">
        <f t="shared" si="2"/>
        <v>71.243887715061874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317.16843771196022</v>
      </c>
      <c r="AQ18" s="16">
        <f t="shared" si="2"/>
        <v>3500</v>
      </c>
      <c r="AR18" s="12">
        <f t="shared" si="2"/>
        <v>548.08890752778359</v>
      </c>
    </row>
    <row r="19" spans="1:44" ht="15" customHeight="1" thickBot="1" x14ac:dyDescent="0.3">
      <c r="A19" s="4" t="s">
        <v>16</v>
      </c>
      <c r="B19" s="2">
        <v>21875787</v>
      </c>
      <c r="C19" s="2">
        <v>25471230</v>
      </c>
      <c r="D19" s="2">
        <v>395600</v>
      </c>
      <c r="E19" s="2"/>
      <c r="F19" s="2">
        <v>1579819.9999999998</v>
      </c>
      <c r="G19" s="2">
        <v>3464200</v>
      </c>
      <c r="H19" s="2">
        <v>3421273.0000000005</v>
      </c>
      <c r="I19" s="2">
        <v>816570</v>
      </c>
      <c r="J19" s="2">
        <v>0</v>
      </c>
      <c r="K19" s="2"/>
      <c r="L19" s="1">
        <f t="shared" ref="L19" si="3">B19+D19+F19+H19+J19</f>
        <v>27272480</v>
      </c>
      <c r="M19" s="14">
        <f t="shared" ref="M19" si="4">C19+E19+G19+I19+K19</f>
        <v>29752000</v>
      </c>
      <c r="N19" s="18">
        <f>L19+M19</f>
        <v>57024480</v>
      </c>
      <c r="P19" s="4" t="s">
        <v>16</v>
      </c>
      <c r="Q19" s="2">
        <v>5676</v>
      </c>
      <c r="R19" s="2">
        <v>4584</v>
      </c>
      <c r="S19" s="2">
        <v>115</v>
      </c>
      <c r="T19" s="2">
        <v>0</v>
      </c>
      <c r="U19" s="2">
        <v>754</v>
      </c>
      <c r="V19" s="2">
        <v>608</v>
      </c>
      <c r="W19" s="2">
        <v>5692</v>
      </c>
      <c r="X19" s="2">
        <v>288</v>
      </c>
      <c r="Y19" s="2">
        <v>2574</v>
      </c>
      <c r="Z19" s="2">
        <v>0</v>
      </c>
      <c r="AA19" s="1">
        <f t="shared" ref="AA19" si="5">Q19+S19+U19+W19+Y19</f>
        <v>14811</v>
      </c>
      <c r="AB19" s="14">
        <f t="shared" ref="AB19" si="6">R19+T19+V19+X19+Z19</f>
        <v>5480</v>
      </c>
      <c r="AC19" s="12">
        <f>AA19+AB19</f>
        <v>20291</v>
      </c>
      <c r="AE19" s="4" t="s">
        <v>16</v>
      </c>
      <c r="AF19" s="2">
        <f t="shared" ref="AF19:AO19" si="7">IFERROR(B19/Q19, "N.A.")</f>
        <v>3854.0850951374209</v>
      </c>
      <c r="AG19" s="2">
        <f t="shared" si="7"/>
        <v>5556.5510471204188</v>
      </c>
      <c r="AH19" s="2">
        <f t="shared" si="7"/>
        <v>3440</v>
      </c>
      <c r="AI19" s="2" t="str">
        <f t="shared" si="7"/>
        <v>N.A.</v>
      </c>
      <c r="AJ19" s="2">
        <f t="shared" si="7"/>
        <v>2095.2519893899203</v>
      </c>
      <c r="AK19" s="2">
        <f t="shared" si="7"/>
        <v>5697.6973684210525</v>
      </c>
      <c r="AL19" s="2">
        <f t="shared" si="7"/>
        <v>601.06693605059741</v>
      </c>
      <c r="AM19" s="2">
        <f t="shared" si="7"/>
        <v>2835.3125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1841.366551887111</v>
      </c>
      <c r="AQ19" s="16">
        <f t="shared" ref="AQ19" si="9">IFERROR(M19/AB19, "N.A.")</f>
        <v>5429.1970802919705</v>
      </c>
      <c r="AR19" s="12">
        <f t="shared" ref="AR19" si="10">IFERROR(N19/AC19, "N.A.")</f>
        <v>2810.3336454585778</v>
      </c>
    </row>
    <row r="20" spans="1:44" ht="15" customHeight="1" thickBot="1" x14ac:dyDescent="0.3">
      <c r="A20" s="5" t="s">
        <v>0</v>
      </c>
      <c r="B20" s="48">
        <f>B19+C19</f>
        <v>47347017</v>
      </c>
      <c r="C20" s="49"/>
      <c r="D20" s="48">
        <f>D19+E19</f>
        <v>395600</v>
      </c>
      <c r="E20" s="49"/>
      <c r="F20" s="48">
        <f>F19+G19</f>
        <v>5044020</v>
      </c>
      <c r="G20" s="49"/>
      <c r="H20" s="48">
        <f>H19+I19</f>
        <v>4237843</v>
      </c>
      <c r="I20" s="49"/>
      <c r="J20" s="48">
        <f>J19+K19</f>
        <v>0</v>
      </c>
      <c r="K20" s="49"/>
      <c r="L20" s="48">
        <f>L19+M19</f>
        <v>57024480</v>
      </c>
      <c r="M20" s="50"/>
      <c r="N20" s="19">
        <f>B20+D20+F20+H20+J20</f>
        <v>57024480</v>
      </c>
      <c r="P20" s="5" t="s">
        <v>0</v>
      </c>
      <c r="Q20" s="48">
        <f>Q19+R19</f>
        <v>10260</v>
      </c>
      <c r="R20" s="49"/>
      <c r="S20" s="48">
        <f>S19+T19</f>
        <v>115</v>
      </c>
      <c r="T20" s="49"/>
      <c r="U20" s="48">
        <f>U19+V19</f>
        <v>1362</v>
      </c>
      <c r="V20" s="49"/>
      <c r="W20" s="48">
        <f>W19+X19</f>
        <v>5980</v>
      </c>
      <c r="X20" s="49"/>
      <c r="Y20" s="48">
        <f>Y19+Z19</f>
        <v>2574</v>
      </c>
      <c r="Z20" s="49"/>
      <c r="AA20" s="48">
        <f>AA19+AB19</f>
        <v>20291</v>
      </c>
      <c r="AB20" s="49"/>
      <c r="AC20" s="20">
        <f>Q20+S20+U20+W20+Y20</f>
        <v>20291</v>
      </c>
      <c r="AE20" s="5" t="s">
        <v>0</v>
      </c>
      <c r="AF20" s="28">
        <f>IFERROR(B20/Q20,"N.A.")</f>
        <v>4614.7190058479537</v>
      </c>
      <c r="AG20" s="29"/>
      <c r="AH20" s="28">
        <f>IFERROR(D20/S20,"N.A.")</f>
        <v>3440</v>
      </c>
      <c r="AI20" s="29"/>
      <c r="AJ20" s="28">
        <f>IFERROR(F20/U20,"N.A.")</f>
        <v>3703.3920704845814</v>
      </c>
      <c r="AK20" s="29"/>
      <c r="AL20" s="28">
        <f>IFERROR(H20/W20,"N.A.")</f>
        <v>708.66939799331101</v>
      </c>
      <c r="AM20" s="29"/>
      <c r="AN20" s="28">
        <f>IFERROR(J20/Y20,"N.A.")</f>
        <v>0</v>
      </c>
      <c r="AO20" s="29"/>
      <c r="AP20" s="28">
        <f>IFERROR(L20/AA20,"N.A.")</f>
        <v>2810.3336454585778</v>
      </c>
      <c r="AQ20" s="29"/>
      <c r="AR20" s="17">
        <f>IFERROR(N20/AC20, "N.A.")</f>
        <v>2810.3336454585778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7271910</v>
      </c>
      <c r="C27" s="2"/>
      <c r="D27" s="2">
        <v>395600</v>
      </c>
      <c r="E27" s="2"/>
      <c r="F27" s="2">
        <v>1185510</v>
      </c>
      <c r="G27" s="2"/>
      <c r="H27" s="2">
        <v>555577.99999999988</v>
      </c>
      <c r="I27" s="2"/>
      <c r="J27" s="2">
        <v>0</v>
      </c>
      <c r="K27" s="2"/>
      <c r="L27" s="1">
        <f t="shared" ref="L27:M30" si="11">B27+D27+F27+H27+J27</f>
        <v>9408598</v>
      </c>
      <c r="M27" s="14">
        <f t="shared" si="11"/>
        <v>0</v>
      </c>
      <c r="N27" s="12">
        <f>L27+M27</f>
        <v>9408598</v>
      </c>
      <c r="P27" s="3" t="s">
        <v>12</v>
      </c>
      <c r="Q27" s="2">
        <v>1071</v>
      </c>
      <c r="R27" s="2">
        <v>0</v>
      </c>
      <c r="S27" s="2">
        <v>115</v>
      </c>
      <c r="T27" s="2">
        <v>0</v>
      </c>
      <c r="U27" s="2">
        <v>492</v>
      </c>
      <c r="V27" s="2">
        <v>0</v>
      </c>
      <c r="W27" s="2">
        <v>746</v>
      </c>
      <c r="X27" s="2">
        <v>0</v>
      </c>
      <c r="Y27" s="2">
        <v>112</v>
      </c>
      <c r="Z27" s="2">
        <v>0</v>
      </c>
      <c r="AA27" s="1">
        <f t="shared" ref="AA27:AB30" si="12">Q27+S27+U27+W27+Y27</f>
        <v>2536</v>
      </c>
      <c r="AB27" s="14">
        <f t="shared" si="12"/>
        <v>0</v>
      </c>
      <c r="AC27" s="12">
        <f>AA27+AB27</f>
        <v>2536</v>
      </c>
      <c r="AE27" s="3" t="s">
        <v>12</v>
      </c>
      <c r="AF27" s="2">
        <f t="shared" ref="AF27:AR30" si="13">IFERROR(B27/Q27, "N.A.")</f>
        <v>6789.8319327731097</v>
      </c>
      <c r="AG27" s="2" t="str">
        <f t="shared" si="13"/>
        <v>N.A.</v>
      </c>
      <c r="AH27" s="2">
        <f t="shared" si="13"/>
        <v>3440</v>
      </c>
      <c r="AI27" s="2" t="str">
        <f t="shared" si="13"/>
        <v>N.A.</v>
      </c>
      <c r="AJ27" s="2">
        <f t="shared" si="13"/>
        <v>2409.5731707317073</v>
      </c>
      <c r="AK27" s="2" t="str">
        <f t="shared" si="13"/>
        <v>N.A.</v>
      </c>
      <c r="AL27" s="2">
        <f t="shared" si="13"/>
        <v>744.74262734584431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3710.0149842271294</v>
      </c>
      <c r="AQ27" s="16" t="str">
        <f t="shared" si="13"/>
        <v>N.A.</v>
      </c>
      <c r="AR27" s="12">
        <f t="shared" si="13"/>
        <v>3710.0149842271294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>
        <v>9117010</v>
      </c>
      <c r="C29" s="2">
        <v>18893230</v>
      </c>
      <c r="D29" s="2"/>
      <c r="E29" s="2"/>
      <c r="F29" s="2"/>
      <c r="G29" s="2"/>
      <c r="H29" s="2"/>
      <c r="I29" s="2">
        <v>593400</v>
      </c>
      <c r="J29" s="2">
        <v>0</v>
      </c>
      <c r="K29" s="2"/>
      <c r="L29" s="1">
        <f t="shared" si="11"/>
        <v>9117010</v>
      </c>
      <c r="M29" s="14">
        <f t="shared" si="11"/>
        <v>19486630</v>
      </c>
      <c r="N29" s="12">
        <f>L29+M29</f>
        <v>28603640</v>
      </c>
      <c r="P29" s="3" t="s">
        <v>14</v>
      </c>
      <c r="Q29" s="2">
        <v>2208</v>
      </c>
      <c r="R29" s="2">
        <v>3165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115</v>
      </c>
      <c r="Y29" s="2">
        <v>524</v>
      </c>
      <c r="Z29" s="2">
        <v>0</v>
      </c>
      <c r="AA29" s="1">
        <f t="shared" si="12"/>
        <v>2732</v>
      </c>
      <c r="AB29" s="14">
        <f t="shared" si="12"/>
        <v>3280</v>
      </c>
      <c r="AC29" s="12">
        <f>AA29+AB29</f>
        <v>6012</v>
      </c>
      <c r="AE29" s="3" t="s">
        <v>14</v>
      </c>
      <c r="AF29" s="2">
        <f t="shared" si="13"/>
        <v>4129.080615942029</v>
      </c>
      <c r="AG29" s="2">
        <f t="shared" si="13"/>
        <v>5969.4249605055293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5160</v>
      </c>
      <c r="AN29" s="2">
        <f t="shared" si="13"/>
        <v>0</v>
      </c>
      <c r="AO29" s="2" t="str">
        <f t="shared" si="13"/>
        <v>N.A.</v>
      </c>
      <c r="AP29" s="15">
        <f t="shared" si="13"/>
        <v>3337.1193265007319</v>
      </c>
      <c r="AQ29" s="16">
        <f t="shared" si="13"/>
        <v>5941.0457317073169</v>
      </c>
      <c r="AR29" s="12">
        <f t="shared" si="13"/>
        <v>4757.7578176979378</v>
      </c>
    </row>
    <row r="30" spans="1:44" ht="15" customHeight="1" thickBot="1" x14ac:dyDescent="0.3">
      <c r="A30" s="3" t="s">
        <v>15</v>
      </c>
      <c r="B30" s="2">
        <v>1166805</v>
      </c>
      <c r="C30" s="2"/>
      <c r="D30" s="2"/>
      <c r="E30" s="2"/>
      <c r="F30" s="2"/>
      <c r="G30" s="2">
        <v>1211000</v>
      </c>
      <c r="H30" s="2">
        <v>146763</v>
      </c>
      <c r="I30" s="2"/>
      <c r="J30" s="2">
        <v>0</v>
      </c>
      <c r="K30" s="2"/>
      <c r="L30" s="1">
        <f t="shared" si="11"/>
        <v>1313568</v>
      </c>
      <c r="M30" s="14">
        <f t="shared" si="11"/>
        <v>1211000</v>
      </c>
      <c r="N30" s="12">
        <f>L30+M30</f>
        <v>2524568</v>
      </c>
      <c r="P30" s="3" t="s">
        <v>15</v>
      </c>
      <c r="Q30" s="2">
        <v>749</v>
      </c>
      <c r="R30" s="2">
        <v>0</v>
      </c>
      <c r="S30" s="2">
        <v>0</v>
      </c>
      <c r="T30" s="2">
        <v>0</v>
      </c>
      <c r="U30" s="2">
        <v>0</v>
      </c>
      <c r="V30" s="2">
        <v>346</v>
      </c>
      <c r="W30" s="2">
        <v>3140</v>
      </c>
      <c r="X30" s="2">
        <v>0</v>
      </c>
      <c r="Y30" s="2">
        <v>300</v>
      </c>
      <c r="Z30" s="2">
        <v>0</v>
      </c>
      <c r="AA30" s="1">
        <f t="shared" si="12"/>
        <v>4189</v>
      </c>
      <c r="AB30" s="14">
        <f t="shared" si="12"/>
        <v>346</v>
      </c>
      <c r="AC30" s="18">
        <f>AA30+AB30</f>
        <v>4535</v>
      </c>
      <c r="AE30" s="3" t="s">
        <v>15</v>
      </c>
      <c r="AF30" s="2">
        <f t="shared" si="13"/>
        <v>1557.8170894526036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3500</v>
      </c>
      <c r="AL30" s="2">
        <f t="shared" si="13"/>
        <v>46.73980891719745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313.57555502506563</v>
      </c>
      <c r="AQ30" s="16">
        <f t="shared" si="13"/>
        <v>3500</v>
      </c>
      <c r="AR30" s="12">
        <f t="shared" si="13"/>
        <v>556.6853362734289</v>
      </c>
    </row>
    <row r="31" spans="1:44" ht="15" customHeight="1" thickBot="1" x14ac:dyDescent="0.3">
      <c r="A31" s="4" t="s">
        <v>16</v>
      </c>
      <c r="B31" s="2">
        <v>17555725.000000004</v>
      </c>
      <c r="C31" s="2">
        <v>18893230</v>
      </c>
      <c r="D31" s="2">
        <v>395600</v>
      </c>
      <c r="E31" s="2"/>
      <c r="F31" s="2">
        <v>1185510</v>
      </c>
      <c r="G31" s="2">
        <v>1211000</v>
      </c>
      <c r="H31" s="2">
        <v>702341</v>
      </c>
      <c r="I31" s="2">
        <v>593400</v>
      </c>
      <c r="J31" s="2">
        <v>0</v>
      </c>
      <c r="K31" s="2"/>
      <c r="L31" s="1">
        <f t="shared" ref="L31" si="14">B31+D31+F31+H31+J31</f>
        <v>19839176.000000004</v>
      </c>
      <c r="M31" s="14">
        <f t="shared" ref="M31" si="15">C31+E31+G31+I31+K31</f>
        <v>20697630</v>
      </c>
      <c r="N31" s="18">
        <f>L31+M31</f>
        <v>40536806</v>
      </c>
      <c r="P31" s="4" t="s">
        <v>16</v>
      </c>
      <c r="Q31" s="2">
        <v>4028</v>
      </c>
      <c r="R31" s="2">
        <v>3165</v>
      </c>
      <c r="S31" s="2">
        <v>115</v>
      </c>
      <c r="T31" s="2">
        <v>0</v>
      </c>
      <c r="U31" s="2">
        <v>492</v>
      </c>
      <c r="V31" s="2">
        <v>346</v>
      </c>
      <c r="W31" s="2">
        <v>3886</v>
      </c>
      <c r="X31" s="2">
        <v>115</v>
      </c>
      <c r="Y31" s="2">
        <v>936</v>
      </c>
      <c r="Z31" s="2">
        <v>0</v>
      </c>
      <c r="AA31" s="1">
        <f t="shared" ref="AA31" si="16">Q31+S31+U31+W31+Y31</f>
        <v>9457</v>
      </c>
      <c r="AB31" s="14">
        <f t="shared" ref="AB31" si="17">R31+T31+V31+X31+Z31</f>
        <v>3626</v>
      </c>
      <c r="AC31" s="12">
        <f>AA31+AB31</f>
        <v>13083</v>
      </c>
      <c r="AE31" s="4" t="s">
        <v>16</v>
      </c>
      <c r="AF31" s="2">
        <f t="shared" ref="AF31:AO31" si="18">IFERROR(B31/Q31, "N.A.")</f>
        <v>4358.4222939424044</v>
      </c>
      <c r="AG31" s="2">
        <f t="shared" si="18"/>
        <v>5969.4249605055293</v>
      </c>
      <c r="AH31" s="2">
        <f t="shared" si="18"/>
        <v>3440</v>
      </c>
      <c r="AI31" s="2" t="str">
        <f t="shared" si="18"/>
        <v>N.A.</v>
      </c>
      <c r="AJ31" s="2">
        <f t="shared" si="18"/>
        <v>2409.5731707317073</v>
      </c>
      <c r="AK31" s="2">
        <f t="shared" si="18"/>
        <v>3500</v>
      </c>
      <c r="AL31" s="2">
        <f t="shared" si="18"/>
        <v>180.73623262995369</v>
      </c>
      <c r="AM31" s="2">
        <f t="shared" si="18"/>
        <v>5160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2097.8297557364917</v>
      </c>
      <c r="AQ31" s="16">
        <f t="shared" ref="AQ31" si="20">IFERROR(M31/AB31, "N.A.")</f>
        <v>5708.1163816878106</v>
      </c>
      <c r="AR31" s="12">
        <f t="shared" ref="AR31" si="21">IFERROR(N31/AC31, "N.A.")</f>
        <v>3098.4335397080181</v>
      </c>
    </row>
    <row r="32" spans="1:44" ht="15" customHeight="1" thickBot="1" x14ac:dyDescent="0.3">
      <c r="A32" s="5" t="s">
        <v>0</v>
      </c>
      <c r="B32" s="48">
        <f>B31+C31</f>
        <v>36448955</v>
      </c>
      <c r="C32" s="49"/>
      <c r="D32" s="48">
        <f>D31+E31</f>
        <v>395600</v>
      </c>
      <c r="E32" s="49"/>
      <c r="F32" s="48">
        <f>F31+G31</f>
        <v>2396510</v>
      </c>
      <c r="G32" s="49"/>
      <c r="H32" s="48">
        <f>H31+I31</f>
        <v>1295741</v>
      </c>
      <c r="I32" s="49"/>
      <c r="J32" s="48">
        <f>J31+K31</f>
        <v>0</v>
      </c>
      <c r="K32" s="49"/>
      <c r="L32" s="48">
        <f>L31+M31</f>
        <v>40536806</v>
      </c>
      <c r="M32" s="50"/>
      <c r="N32" s="19">
        <f>B32+D32+F32+H32+J32</f>
        <v>40536806</v>
      </c>
      <c r="P32" s="5" t="s">
        <v>0</v>
      </c>
      <c r="Q32" s="48">
        <f>Q31+R31</f>
        <v>7193</v>
      </c>
      <c r="R32" s="49"/>
      <c r="S32" s="48">
        <f>S31+T31</f>
        <v>115</v>
      </c>
      <c r="T32" s="49"/>
      <c r="U32" s="48">
        <f>U31+V31</f>
        <v>838</v>
      </c>
      <c r="V32" s="49"/>
      <c r="W32" s="48">
        <f>W31+X31</f>
        <v>4001</v>
      </c>
      <c r="X32" s="49"/>
      <c r="Y32" s="48">
        <f>Y31+Z31</f>
        <v>936</v>
      </c>
      <c r="Z32" s="49"/>
      <c r="AA32" s="48">
        <f>AA31+AB31</f>
        <v>13083</v>
      </c>
      <c r="AB32" s="49"/>
      <c r="AC32" s="20">
        <f>Q32+S32+U32+W32+Y32</f>
        <v>13083</v>
      </c>
      <c r="AE32" s="5" t="s">
        <v>0</v>
      </c>
      <c r="AF32" s="28">
        <f>IFERROR(B32/Q32,"N.A.")</f>
        <v>5067.2813846795498</v>
      </c>
      <c r="AG32" s="29"/>
      <c r="AH32" s="28">
        <f>IFERROR(D32/S32,"N.A.")</f>
        <v>3440</v>
      </c>
      <c r="AI32" s="29"/>
      <c r="AJ32" s="28">
        <f>IFERROR(F32/U32,"N.A.")</f>
        <v>2859.7971360381862</v>
      </c>
      <c r="AK32" s="29"/>
      <c r="AL32" s="28">
        <f>IFERROR(H32/W32,"N.A.")</f>
        <v>323.85428642839292</v>
      </c>
      <c r="AM32" s="29"/>
      <c r="AN32" s="28">
        <f>IFERROR(J32/Y32,"N.A.")</f>
        <v>0</v>
      </c>
      <c r="AO32" s="29"/>
      <c r="AP32" s="28">
        <f>IFERROR(L32/AA32,"N.A.")</f>
        <v>3098.4335397080181</v>
      </c>
      <c r="AQ32" s="29"/>
      <c r="AR32" s="17">
        <f>IFERROR(N32/AC32, "N.A.")</f>
        <v>3098.4335397080181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1459635</v>
      </c>
      <c r="C39" s="2"/>
      <c r="D39" s="2"/>
      <c r="E39" s="2"/>
      <c r="F39" s="2">
        <v>394310</v>
      </c>
      <c r="G39" s="2"/>
      <c r="H39" s="2">
        <v>2629664</v>
      </c>
      <c r="I39" s="2"/>
      <c r="J39" s="2">
        <v>0</v>
      </c>
      <c r="K39" s="2"/>
      <c r="L39" s="1">
        <f t="shared" ref="L39:M42" si="22">B39+D39+F39+H39+J39</f>
        <v>4483609</v>
      </c>
      <c r="M39" s="14">
        <f t="shared" si="22"/>
        <v>0</v>
      </c>
      <c r="N39" s="12">
        <f>L39+M39</f>
        <v>4483609</v>
      </c>
      <c r="P39" s="3" t="s">
        <v>12</v>
      </c>
      <c r="Q39" s="2">
        <v>550</v>
      </c>
      <c r="R39" s="2">
        <v>0</v>
      </c>
      <c r="S39" s="2">
        <v>0</v>
      </c>
      <c r="T39" s="2">
        <v>0</v>
      </c>
      <c r="U39" s="2">
        <v>262</v>
      </c>
      <c r="V39" s="2">
        <v>0</v>
      </c>
      <c r="W39" s="2">
        <v>1633</v>
      </c>
      <c r="X39" s="2">
        <v>0</v>
      </c>
      <c r="Y39" s="2">
        <v>1404</v>
      </c>
      <c r="Z39" s="2">
        <v>0</v>
      </c>
      <c r="AA39" s="1">
        <f t="shared" ref="AA39:AB42" si="23">Q39+S39+U39+W39+Y39</f>
        <v>3849</v>
      </c>
      <c r="AB39" s="14">
        <f t="shared" si="23"/>
        <v>0</v>
      </c>
      <c r="AC39" s="12">
        <f>AA39+AB39</f>
        <v>3849</v>
      </c>
      <c r="AE39" s="3" t="s">
        <v>12</v>
      </c>
      <c r="AF39" s="2">
        <f t="shared" ref="AF39:AR42" si="24">IFERROR(B39/Q39, "N.A.")</f>
        <v>2653.8818181818183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1505</v>
      </c>
      <c r="AK39" s="2" t="str">
        <f t="shared" si="24"/>
        <v>N.A.</v>
      </c>
      <c r="AL39" s="2">
        <f t="shared" si="24"/>
        <v>1610.3270055113289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1164.8763315146791</v>
      </c>
      <c r="AQ39" s="16" t="str">
        <f t="shared" si="24"/>
        <v>N.A.</v>
      </c>
      <c r="AR39" s="12">
        <f t="shared" si="24"/>
        <v>1164.8763315146791</v>
      </c>
    </row>
    <row r="40" spans="1:44" ht="15" customHeight="1" thickBot="1" x14ac:dyDescent="0.3">
      <c r="A40" s="3" t="s">
        <v>13</v>
      </c>
      <c r="B40" s="2">
        <v>111320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111320</v>
      </c>
      <c r="M40" s="14">
        <f t="shared" si="22"/>
        <v>0</v>
      </c>
      <c r="N40" s="12">
        <f>L40+M40</f>
        <v>111320</v>
      </c>
      <c r="P40" s="3" t="s">
        <v>13</v>
      </c>
      <c r="Q40" s="2">
        <v>230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230</v>
      </c>
      <c r="AB40" s="14">
        <f t="shared" si="23"/>
        <v>0</v>
      </c>
      <c r="AC40" s="12">
        <f>AA40+AB40</f>
        <v>230</v>
      </c>
      <c r="AE40" s="3" t="s">
        <v>13</v>
      </c>
      <c r="AF40" s="2">
        <f t="shared" si="24"/>
        <v>484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484</v>
      </c>
      <c r="AQ40" s="16" t="str">
        <f t="shared" si="24"/>
        <v>N.A.</v>
      </c>
      <c r="AR40" s="12">
        <f t="shared" si="24"/>
        <v>484</v>
      </c>
    </row>
    <row r="41" spans="1:44" ht="15" customHeight="1" thickBot="1" x14ac:dyDescent="0.3">
      <c r="A41" s="3" t="s">
        <v>14</v>
      </c>
      <c r="B41" s="2">
        <v>2749107</v>
      </c>
      <c r="C41" s="2">
        <v>6577999.9999999991</v>
      </c>
      <c r="D41" s="2"/>
      <c r="E41" s="2"/>
      <c r="F41" s="2"/>
      <c r="G41" s="2">
        <v>2253200</v>
      </c>
      <c r="H41" s="2"/>
      <c r="I41" s="2">
        <v>223170</v>
      </c>
      <c r="J41" s="2">
        <v>0</v>
      </c>
      <c r="K41" s="2"/>
      <c r="L41" s="1">
        <f t="shared" si="22"/>
        <v>2749107</v>
      </c>
      <c r="M41" s="14">
        <f t="shared" si="22"/>
        <v>9054370</v>
      </c>
      <c r="N41" s="12">
        <f>L41+M41</f>
        <v>11803477</v>
      </c>
      <c r="P41" s="3" t="s">
        <v>14</v>
      </c>
      <c r="Q41" s="2">
        <v>868</v>
      </c>
      <c r="R41" s="2">
        <v>1419</v>
      </c>
      <c r="S41" s="2">
        <v>0</v>
      </c>
      <c r="T41" s="2">
        <v>0</v>
      </c>
      <c r="U41" s="2">
        <v>0</v>
      </c>
      <c r="V41" s="2">
        <v>262</v>
      </c>
      <c r="W41" s="2">
        <v>0</v>
      </c>
      <c r="X41" s="2">
        <v>173</v>
      </c>
      <c r="Y41" s="2">
        <v>173</v>
      </c>
      <c r="Z41" s="2">
        <v>0</v>
      </c>
      <c r="AA41" s="1">
        <f t="shared" si="23"/>
        <v>1041</v>
      </c>
      <c r="AB41" s="14">
        <f t="shared" si="23"/>
        <v>1854</v>
      </c>
      <c r="AC41" s="12">
        <f>AA41+AB41</f>
        <v>2895</v>
      </c>
      <c r="AE41" s="3" t="s">
        <v>14</v>
      </c>
      <c r="AF41" s="2">
        <f t="shared" si="24"/>
        <v>3167.1739631336404</v>
      </c>
      <c r="AG41" s="2">
        <f t="shared" si="24"/>
        <v>4635.6589147286813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8600</v>
      </c>
      <c r="AL41" s="2" t="str">
        <f t="shared" si="24"/>
        <v>N.A.</v>
      </c>
      <c r="AM41" s="2">
        <f t="shared" si="24"/>
        <v>1290</v>
      </c>
      <c r="AN41" s="2">
        <f t="shared" si="24"/>
        <v>0</v>
      </c>
      <c r="AO41" s="2" t="str">
        <f t="shared" si="24"/>
        <v>N.A.</v>
      </c>
      <c r="AP41" s="15">
        <f t="shared" si="24"/>
        <v>2640.8328530259364</v>
      </c>
      <c r="AQ41" s="16">
        <f t="shared" si="24"/>
        <v>4883.6947141316077</v>
      </c>
      <c r="AR41" s="12">
        <f t="shared" si="24"/>
        <v>4077.1941278065628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89268</v>
      </c>
      <c r="I42" s="2"/>
      <c r="J42" s="2">
        <v>0</v>
      </c>
      <c r="K42" s="2"/>
      <c r="L42" s="1">
        <f t="shared" si="22"/>
        <v>89268</v>
      </c>
      <c r="M42" s="14">
        <f t="shared" si="22"/>
        <v>0</v>
      </c>
      <c r="N42" s="12">
        <f>L42+M42</f>
        <v>89268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173</v>
      </c>
      <c r="X42" s="2">
        <v>0</v>
      </c>
      <c r="Y42" s="2">
        <v>61</v>
      </c>
      <c r="Z42" s="2">
        <v>0</v>
      </c>
      <c r="AA42" s="1">
        <f t="shared" si="23"/>
        <v>234</v>
      </c>
      <c r="AB42" s="14">
        <f t="shared" si="23"/>
        <v>0</v>
      </c>
      <c r="AC42" s="12">
        <f>AA42+AB42</f>
        <v>234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516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381.4871794871795</v>
      </c>
      <c r="AQ42" s="16" t="str">
        <f t="shared" si="24"/>
        <v>N.A.</v>
      </c>
      <c r="AR42" s="12">
        <f t="shared" si="24"/>
        <v>381.4871794871795</v>
      </c>
    </row>
    <row r="43" spans="1:44" ht="15" customHeight="1" thickBot="1" x14ac:dyDescent="0.3">
      <c r="A43" s="4" t="s">
        <v>16</v>
      </c>
      <c r="B43" s="2">
        <v>4320062</v>
      </c>
      <c r="C43" s="2">
        <v>6577999.9999999991</v>
      </c>
      <c r="D43" s="2"/>
      <c r="E43" s="2"/>
      <c r="F43" s="2">
        <v>394310</v>
      </c>
      <c r="G43" s="2">
        <v>2253200</v>
      </c>
      <c r="H43" s="2">
        <v>2718932</v>
      </c>
      <c r="I43" s="2">
        <v>223170</v>
      </c>
      <c r="J43" s="2">
        <v>0</v>
      </c>
      <c r="K43" s="2"/>
      <c r="L43" s="1">
        <f t="shared" ref="L43" si="25">B43+D43+F43+H43+J43</f>
        <v>7433304</v>
      </c>
      <c r="M43" s="14">
        <f t="shared" ref="M43" si="26">C43+E43+G43+I43+K43</f>
        <v>9054370</v>
      </c>
      <c r="N43" s="18">
        <f>L43+M43</f>
        <v>16487674</v>
      </c>
      <c r="P43" s="4" t="s">
        <v>16</v>
      </c>
      <c r="Q43" s="2">
        <v>1648</v>
      </c>
      <c r="R43" s="2">
        <v>1419</v>
      </c>
      <c r="S43" s="2">
        <v>0</v>
      </c>
      <c r="T43" s="2">
        <v>0</v>
      </c>
      <c r="U43" s="2">
        <v>262</v>
      </c>
      <c r="V43" s="2">
        <v>262</v>
      </c>
      <c r="W43" s="2">
        <v>1806</v>
      </c>
      <c r="X43" s="2">
        <v>173</v>
      </c>
      <c r="Y43" s="2">
        <v>1638</v>
      </c>
      <c r="Z43" s="2">
        <v>0</v>
      </c>
      <c r="AA43" s="1">
        <f t="shared" ref="AA43" si="27">Q43+S43+U43+W43+Y43</f>
        <v>5354</v>
      </c>
      <c r="AB43" s="14">
        <f t="shared" ref="AB43" si="28">R43+T43+V43+X43+Z43</f>
        <v>1854</v>
      </c>
      <c r="AC43" s="18">
        <f>AA43+AB43</f>
        <v>7208</v>
      </c>
      <c r="AE43" s="4" t="s">
        <v>16</v>
      </c>
      <c r="AF43" s="2">
        <f t="shared" ref="AF43:AO43" si="29">IFERROR(B43/Q43, "N.A.")</f>
        <v>2621.3968446601943</v>
      </c>
      <c r="AG43" s="2">
        <f t="shared" si="29"/>
        <v>4635.6589147286813</v>
      </c>
      <c r="AH43" s="2" t="str">
        <f t="shared" si="29"/>
        <v>N.A.</v>
      </c>
      <c r="AI43" s="2" t="str">
        <f t="shared" si="29"/>
        <v>N.A.</v>
      </c>
      <c r="AJ43" s="2">
        <f t="shared" si="29"/>
        <v>1505</v>
      </c>
      <c r="AK43" s="2">
        <f t="shared" si="29"/>
        <v>8600</v>
      </c>
      <c r="AL43" s="2">
        <f t="shared" si="29"/>
        <v>1505.4994462901439</v>
      </c>
      <c r="AM43" s="2">
        <f t="shared" si="29"/>
        <v>1290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1388.3645872245049</v>
      </c>
      <c r="AQ43" s="16">
        <f t="shared" ref="AQ43" si="31">IFERROR(M43/AB43, "N.A.")</f>
        <v>4883.6947141316077</v>
      </c>
      <c r="AR43" s="12">
        <f t="shared" ref="AR43" si="32">IFERROR(N43/AC43, "N.A.")</f>
        <v>2287.4131520532742</v>
      </c>
    </row>
    <row r="44" spans="1:44" ht="15" customHeight="1" thickBot="1" x14ac:dyDescent="0.3">
      <c r="A44" s="5" t="s">
        <v>0</v>
      </c>
      <c r="B44" s="48">
        <f>B43+C43</f>
        <v>10898062</v>
      </c>
      <c r="C44" s="49"/>
      <c r="D44" s="48">
        <f>D43+E43</f>
        <v>0</v>
      </c>
      <c r="E44" s="49"/>
      <c r="F44" s="48">
        <f>F43+G43</f>
        <v>2647510</v>
      </c>
      <c r="G44" s="49"/>
      <c r="H44" s="48">
        <f>H43+I43</f>
        <v>2942102</v>
      </c>
      <c r="I44" s="49"/>
      <c r="J44" s="48">
        <f>J43+K43</f>
        <v>0</v>
      </c>
      <c r="K44" s="49"/>
      <c r="L44" s="48">
        <f>L43+M43</f>
        <v>16487674</v>
      </c>
      <c r="M44" s="50"/>
      <c r="N44" s="19">
        <f>B44+D44+F44+H44+J44</f>
        <v>16487674</v>
      </c>
      <c r="P44" s="5" t="s">
        <v>0</v>
      </c>
      <c r="Q44" s="48">
        <f>Q43+R43</f>
        <v>3067</v>
      </c>
      <c r="R44" s="49"/>
      <c r="S44" s="48">
        <f>S43+T43</f>
        <v>0</v>
      </c>
      <c r="T44" s="49"/>
      <c r="U44" s="48">
        <f>U43+V43</f>
        <v>524</v>
      </c>
      <c r="V44" s="49"/>
      <c r="W44" s="48">
        <f>W43+X43</f>
        <v>1979</v>
      </c>
      <c r="X44" s="49"/>
      <c r="Y44" s="48">
        <f>Y43+Z43</f>
        <v>1638</v>
      </c>
      <c r="Z44" s="49"/>
      <c r="AA44" s="48">
        <f>AA43+AB43</f>
        <v>7208</v>
      </c>
      <c r="AB44" s="50"/>
      <c r="AC44" s="19">
        <f>Q44+S44+U44+W44+Y44</f>
        <v>7208</v>
      </c>
      <c r="AE44" s="5" t="s">
        <v>0</v>
      </c>
      <c r="AF44" s="28">
        <f>IFERROR(B44/Q44,"N.A.")</f>
        <v>3553.3296380828169</v>
      </c>
      <c r="AG44" s="29"/>
      <c r="AH44" s="28" t="str">
        <f>IFERROR(D44/S44,"N.A.")</f>
        <v>N.A.</v>
      </c>
      <c r="AI44" s="29"/>
      <c r="AJ44" s="28">
        <f>IFERROR(F44/U44,"N.A.")</f>
        <v>5052.5</v>
      </c>
      <c r="AK44" s="29"/>
      <c r="AL44" s="28">
        <f>IFERROR(H44/W44,"N.A.")</f>
        <v>1486.6609398686205</v>
      </c>
      <c r="AM44" s="29"/>
      <c r="AN44" s="28">
        <f>IFERROR(J44/Y44,"N.A.")</f>
        <v>0</v>
      </c>
      <c r="AO44" s="29"/>
      <c r="AP44" s="28">
        <f>IFERROR(L44/AA44,"N.A.")</f>
        <v>2287.4131520532742</v>
      </c>
      <c r="AQ44" s="29"/>
      <c r="AR44" s="17">
        <f>IFERROR(N44/AC44, "N.A.")</f>
        <v>2287.4131520532742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2766233.0000000005</v>
      </c>
      <c r="C15" s="2"/>
      <c r="D15" s="2">
        <v>1080375</v>
      </c>
      <c r="E15" s="2"/>
      <c r="F15" s="2"/>
      <c r="G15" s="2"/>
      <c r="H15" s="2">
        <v>1766903</v>
      </c>
      <c r="I15" s="2"/>
      <c r="J15" s="2">
        <v>0</v>
      </c>
      <c r="K15" s="2"/>
      <c r="L15" s="1">
        <f t="shared" ref="L15:M18" si="0">B15+D15+F15+H15+J15</f>
        <v>5613511</v>
      </c>
      <c r="M15" s="14">
        <f t="shared" si="0"/>
        <v>0</v>
      </c>
      <c r="N15" s="12">
        <f>L15+M15</f>
        <v>5613511</v>
      </c>
      <c r="P15" s="3" t="s">
        <v>12</v>
      </c>
      <c r="Q15" s="2">
        <v>717</v>
      </c>
      <c r="R15" s="2">
        <v>0</v>
      </c>
      <c r="S15" s="2">
        <v>335</v>
      </c>
      <c r="T15" s="2">
        <v>0</v>
      </c>
      <c r="U15" s="2">
        <v>0</v>
      </c>
      <c r="V15" s="2">
        <v>0</v>
      </c>
      <c r="W15" s="2">
        <v>892</v>
      </c>
      <c r="X15" s="2">
        <v>0</v>
      </c>
      <c r="Y15" s="2">
        <v>139</v>
      </c>
      <c r="Z15" s="2">
        <v>0</v>
      </c>
      <c r="AA15" s="1">
        <f t="shared" ref="AA15:AB18" si="1">Q15+S15+U15+W15+Y15</f>
        <v>2083</v>
      </c>
      <c r="AB15" s="14">
        <f t="shared" si="1"/>
        <v>0</v>
      </c>
      <c r="AC15" s="12">
        <f>AA15+AB15</f>
        <v>2083</v>
      </c>
      <c r="AE15" s="3" t="s">
        <v>12</v>
      </c>
      <c r="AF15" s="2">
        <f t="shared" ref="AF15:AR18" si="2">IFERROR(B15/Q15, "N.A.")</f>
        <v>3858.0655509065559</v>
      </c>
      <c r="AG15" s="2" t="str">
        <f t="shared" si="2"/>
        <v>N.A.</v>
      </c>
      <c r="AH15" s="2">
        <f t="shared" si="2"/>
        <v>3225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1980.8329596412557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2694.9164666346614</v>
      </c>
      <c r="AQ15" s="16" t="str">
        <f t="shared" si="2"/>
        <v>N.A.</v>
      </c>
      <c r="AR15" s="12">
        <f t="shared" si="2"/>
        <v>2694.9164666346614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2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4">
        <f t="shared" si="1"/>
        <v>0</v>
      </c>
      <c r="AC16" s="12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2" t="str">
        <f t="shared" si="2"/>
        <v>N.A.</v>
      </c>
    </row>
    <row r="17" spans="1:44" ht="15" customHeight="1" thickBot="1" x14ac:dyDescent="0.3">
      <c r="A17" s="3" t="s">
        <v>14</v>
      </c>
      <c r="B17" s="2">
        <v>2616024</v>
      </c>
      <c r="C17" s="2">
        <v>7959250.0000000019</v>
      </c>
      <c r="D17" s="2">
        <v>172860</v>
      </c>
      <c r="E17" s="2"/>
      <c r="F17" s="2"/>
      <c r="G17" s="2">
        <v>0</v>
      </c>
      <c r="H17" s="2"/>
      <c r="I17" s="2">
        <v>1272565</v>
      </c>
      <c r="J17" s="2">
        <v>0</v>
      </c>
      <c r="K17" s="2"/>
      <c r="L17" s="1">
        <f t="shared" si="0"/>
        <v>2788884</v>
      </c>
      <c r="M17" s="14">
        <f t="shared" si="0"/>
        <v>9231815.0000000019</v>
      </c>
      <c r="N17" s="12">
        <f>L17+M17</f>
        <v>12020699.000000002</v>
      </c>
      <c r="P17" s="3" t="s">
        <v>14</v>
      </c>
      <c r="Q17" s="2">
        <v>1222</v>
      </c>
      <c r="R17" s="2">
        <v>1298</v>
      </c>
      <c r="S17" s="2">
        <v>67</v>
      </c>
      <c r="T17" s="2">
        <v>0</v>
      </c>
      <c r="U17" s="2">
        <v>0</v>
      </c>
      <c r="V17" s="2">
        <v>103</v>
      </c>
      <c r="W17" s="2">
        <v>0</v>
      </c>
      <c r="X17" s="2">
        <v>1047</v>
      </c>
      <c r="Y17" s="2">
        <v>827</v>
      </c>
      <c r="Z17" s="2">
        <v>0</v>
      </c>
      <c r="AA17" s="1">
        <f t="shared" si="1"/>
        <v>2116</v>
      </c>
      <c r="AB17" s="14">
        <f t="shared" si="1"/>
        <v>2448</v>
      </c>
      <c r="AC17" s="12">
        <f>AA17+AB17</f>
        <v>4564</v>
      </c>
      <c r="AE17" s="3" t="s">
        <v>14</v>
      </c>
      <c r="AF17" s="2">
        <f t="shared" si="2"/>
        <v>2140.772504091653</v>
      </c>
      <c r="AG17" s="2">
        <f t="shared" si="2"/>
        <v>6131.9337442218812</v>
      </c>
      <c r="AH17" s="2">
        <f t="shared" si="2"/>
        <v>2580</v>
      </c>
      <c r="AI17" s="2" t="str">
        <f t="shared" si="2"/>
        <v>N.A.</v>
      </c>
      <c r="AJ17" s="2" t="str">
        <f t="shared" si="2"/>
        <v>N.A.</v>
      </c>
      <c r="AK17" s="2">
        <f t="shared" si="2"/>
        <v>0</v>
      </c>
      <c r="AL17" s="2" t="str">
        <f t="shared" si="2"/>
        <v>N.A.</v>
      </c>
      <c r="AM17" s="2">
        <f t="shared" si="2"/>
        <v>1215.4393505253104</v>
      </c>
      <c r="AN17" s="2">
        <f t="shared" si="2"/>
        <v>0</v>
      </c>
      <c r="AO17" s="2" t="str">
        <f t="shared" si="2"/>
        <v>N.A.</v>
      </c>
      <c r="AP17" s="15">
        <f t="shared" si="2"/>
        <v>1317.9981096408317</v>
      </c>
      <c r="AQ17" s="16">
        <f t="shared" si="2"/>
        <v>3771.1662581699352</v>
      </c>
      <c r="AR17" s="12">
        <f t="shared" si="2"/>
        <v>2633.8078439964947</v>
      </c>
    </row>
    <row r="18" spans="1:44" ht="15" customHeight="1" thickBot="1" x14ac:dyDescent="0.3">
      <c r="A18" s="3" t="s">
        <v>15</v>
      </c>
      <c r="B18" s="2">
        <v>5032289.9999999991</v>
      </c>
      <c r="C18" s="2"/>
      <c r="D18" s="2"/>
      <c r="E18" s="2"/>
      <c r="F18" s="2"/>
      <c r="G18" s="2">
        <v>0</v>
      </c>
      <c r="H18" s="2">
        <v>928800</v>
      </c>
      <c r="I18" s="2"/>
      <c r="J18" s="2">
        <v>0</v>
      </c>
      <c r="K18" s="2"/>
      <c r="L18" s="1">
        <f t="shared" si="0"/>
        <v>5961089.9999999991</v>
      </c>
      <c r="M18" s="14">
        <f t="shared" si="0"/>
        <v>0</v>
      </c>
      <c r="N18" s="12">
        <f>L18+M18</f>
        <v>5961089.9999999991</v>
      </c>
      <c r="P18" s="3" t="s">
        <v>15</v>
      </c>
      <c r="Q18" s="2">
        <v>1292</v>
      </c>
      <c r="R18" s="2">
        <v>0</v>
      </c>
      <c r="S18" s="2">
        <v>0</v>
      </c>
      <c r="T18" s="2">
        <v>0</v>
      </c>
      <c r="U18" s="2">
        <v>0</v>
      </c>
      <c r="V18" s="2">
        <v>103</v>
      </c>
      <c r="W18" s="2">
        <v>464</v>
      </c>
      <c r="X18" s="2">
        <v>0</v>
      </c>
      <c r="Y18" s="2">
        <v>206</v>
      </c>
      <c r="Z18" s="2">
        <v>0</v>
      </c>
      <c r="AA18" s="1">
        <f t="shared" si="1"/>
        <v>1962</v>
      </c>
      <c r="AB18" s="14">
        <f t="shared" si="1"/>
        <v>103</v>
      </c>
      <c r="AC18" s="18">
        <f>AA18+AB18</f>
        <v>2065</v>
      </c>
      <c r="AE18" s="3" t="s">
        <v>15</v>
      </c>
      <c r="AF18" s="2">
        <f t="shared" si="2"/>
        <v>3894.9613003095969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2001.7241379310344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3038.2721712538223</v>
      </c>
      <c r="AQ18" s="16">
        <f t="shared" si="2"/>
        <v>0</v>
      </c>
      <c r="AR18" s="12">
        <f t="shared" si="2"/>
        <v>2886.7263922518155</v>
      </c>
    </row>
    <row r="19" spans="1:44" ht="15" customHeight="1" thickBot="1" x14ac:dyDescent="0.3">
      <c r="A19" s="4" t="s">
        <v>16</v>
      </c>
      <c r="B19" s="2">
        <v>10414546.999999998</v>
      </c>
      <c r="C19" s="2">
        <v>7959250.0000000019</v>
      </c>
      <c r="D19" s="2">
        <v>1253235</v>
      </c>
      <c r="E19" s="2"/>
      <c r="F19" s="2"/>
      <c r="G19" s="2">
        <v>0</v>
      </c>
      <c r="H19" s="2">
        <v>2695702.9999999995</v>
      </c>
      <c r="I19" s="2">
        <v>1272565</v>
      </c>
      <c r="J19" s="2">
        <v>0</v>
      </c>
      <c r="K19" s="2"/>
      <c r="L19" s="1">
        <f t="shared" ref="L19" si="3">B19+D19+F19+H19+J19</f>
        <v>14363484.999999998</v>
      </c>
      <c r="M19" s="14">
        <f t="shared" ref="M19" si="4">C19+E19+G19+I19+K19</f>
        <v>9231815.0000000019</v>
      </c>
      <c r="N19" s="18">
        <f>L19+M19</f>
        <v>23595300</v>
      </c>
      <c r="P19" s="4" t="s">
        <v>16</v>
      </c>
      <c r="Q19" s="2">
        <v>3231</v>
      </c>
      <c r="R19" s="2">
        <v>1298</v>
      </c>
      <c r="S19" s="2">
        <v>402</v>
      </c>
      <c r="T19" s="2">
        <v>0</v>
      </c>
      <c r="U19" s="2">
        <v>0</v>
      </c>
      <c r="V19" s="2">
        <v>206</v>
      </c>
      <c r="W19" s="2">
        <v>1356</v>
      </c>
      <c r="X19" s="2">
        <v>1047</v>
      </c>
      <c r="Y19" s="2">
        <v>1172</v>
      </c>
      <c r="Z19" s="2">
        <v>0</v>
      </c>
      <c r="AA19" s="1">
        <f t="shared" ref="AA19" si="5">Q19+S19+U19+W19+Y19</f>
        <v>6161</v>
      </c>
      <c r="AB19" s="14">
        <f t="shared" ref="AB19" si="6">R19+T19+V19+X19+Z19</f>
        <v>2551</v>
      </c>
      <c r="AC19" s="12">
        <f>AA19+AB19</f>
        <v>8712</v>
      </c>
      <c r="AE19" s="4" t="s">
        <v>16</v>
      </c>
      <c r="AF19" s="2">
        <f t="shared" ref="AF19:AO19" si="7">IFERROR(B19/Q19, "N.A.")</f>
        <v>3223.3200247601358</v>
      </c>
      <c r="AG19" s="2">
        <f t="shared" si="7"/>
        <v>6131.9337442218812</v>
      </c>
      <c r="AH19" s="2">
        <f t="shared" si="7"/>
        <v>3117.5</v>
      </c>
      <c r="AI19" s="2" t="str">
        <f t="shared" si="7"/>
        <v>N.A.</v>
      </c>
      <c r="AJ19" s="2" t="str">
        <f t="shared" si="7"/>
        <v>N.A.</v>
      </c>
      <c r="AK19" s="2">
        <f t="shared" si="7"/>
        <v>0</v>
      </c>
      <c r="AL19" s="2">
        <f t="shared" si="7"/>
        <v>1987.9815634218285</v>
      </c>
      <c r="AM19" s="2">
        <f t="shared" si="7"/>
        <v>1215.4393505253104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2331.356111020938</v>
      </c>
      <c r="AQ19" s="16">
        <f t="shared" ref="AQ19" si="9">IFERROR(M19/AB19, "N.A.")</f>
        <v>3618.9004312034504</v>
      </c>
      <c r="AR19" s="12">
        <f t="shared" ref="AR19" si="10">IFERROR(N19/AC19, "N.A.")</f>
        <v>2708.3677685950415</v>
      </c>
    </row>
    <row r="20" spans="1:44" ht="15" customHeight="1" thickBot="1" x14ac:dyDescent="0.3">
      <c r="A20" s="5" t="s">
        <v>0</v>
      </c>
      <c r="B20" s="48">
        <f>B19+C19</f>
        <v>18373797</v>
      </c>
      <c r="C20" s="49"/>
      <c r="D20" s="48">
        <f>D19+E19</f>
        <v>1253235</v>
      </c>
      <c r="E20" s="49"/>
      <c r="F20" s="48">
        <f>F19+G19</f>
        <v>0</v>
      </c>
      <c r="G20" s="49"/>
      <c r="H20" s="48">
        <f>H19+I19</f>
        <v>3968267.9999999995</v>
      </c>
      <c r="I20" s="49"/>
      <c r="J20" s="48">
        <f>J19+K19</f>
        <v>0</v>
      </c>
      <c r="K20" s="49"/>
      <c r="L20" s="48">
        <f>L19+M19</f>
        <v>23595300</v>
      </c>
      <c r="M20" s="50"/>
      <c r="N20" s="19">
        <f>B20+D20+F20+H20+J20</f>
        <v>23595300</v>
      </c>
      <c r="P20" s="5" t="s">
        <v>0</v>
      </c>
      <c r="Q20" s="48">
        <f>Q19+R19</f>
        <v>4529</v>
      </c>
      <c r="R20" s="49"/>
      <c r="S20" s="48">
        <f>S19+T19</f>
        <v>402</v>
      </c>
      <c r="T20" s="49"/>
      <c r="U20" s="48">
        <f>U19+V19</f>
        <v>206</v>
      </c>
      <c r="V20" s="49"/>
      <c r="W20" s="48">
        <f>W19+X19</f>
        <v>2403</v>
      </c>
      <c r="X20" s="49"/>
      <c r="Y20" s="48">
        <f>Y19+Z19</f>
        <v>1172</v>
      </c>
      <c r="Z20" s="49"/>
      <c r="AA20" s="48">
        <f>AA19+AB19</f>
        <v>8712</v>
      </c>
      <c r="AB20" s="49"/>
      <c r="AC20" s="20">
        <f>Q20+S20+U20+W20+Y20</f>
        <v>8712</v>
      </c>
      <c r="AE20" s="5" t="s">
        <v>0</v>
      </c>
      <c r="AF20" s="28">
        <f>IFERROR(B20/Q20,"N.A.")</f>
        <v>4056.9213954515344</v>
      </c>
      <c r="AG20" s="29"/>
      <c r="AH20" s="28">
        <f>IFERROR(D20/S20,"N.A.")</f>
        <v>3117.5</v>
      </c>
      <c r="AI20" s="29"/>
      <c r="AJ20" s="28">
        <f>IFERROR(F20/U20,"N.A.")</f>
        <v>0</v>
      </c>
      <c r="AK20" s="29"/>
      <c r="AL20" s="28">
        <f>IFERROR(H20/W20,"N.A.")</f>
        <v>1651.3807740324592</v>
      </c>
      <c r="AM20" s="29"/>
      <c r="AN20" s="28">
        <f>IFERROR(J20/Y20,"N.A.")</f>
        <v>0</v>
      </c>
      <c r="AO20" s="29"/>
      <c r="AP20" s="28">
        <f>IFERROR(L20/AA20,"N.A.")</f>
        <v>2708.3677685950415</v>
      </c>
      <c r="AQ20" s="29"/>
      <c r="AR20" s="17">
        <f>IFERROR(N20/AC20, "N.A.")</f>
        <v>2708.3677685950415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2728780</v>
      </c>
      <c r="C27" s="2"/>
      <c r="D27" s="2">
        <v>1080375</v>
      </c>
      <c r="E27" s="2"/>
      <c r="F27" s="2"/>
      <c r="G27" s="2"/>
      <c r="H27" s="2">
        <v>1067060.0000000002</v>
      </c>
      <c r="I27" s="2"/>
      <c r="J27" s="2"/>
      <c r="K27" s="2"/>
      <c r="L27" s="1">
        <f t="shared" ref="L27:M30" si="11">B27+D27+F27+H27+J27</f>
        <v>4876215</v>
      </c>
      <c r="M27" s="14">
        <f t="shared" si="11"/>
        <v>0</v>
      </c>
      <c r="N27" s="12">
        <f>L27+M27</f>
        <v>4876215</v>
      </c>
      <c r="P27" s="3" t="s">
        <v>12</v>
      </c>
      <c r="Q27" s="2">
        <v>650</v>
      </c>
      <c r="R27" s="2">
        <v>0</v>
      </c>
      <c r="S27" s="2">
        <v>335</v>
      </c>
      <c r="T27" s="2">
        <v>0</v>
      </c>
      <c r="U27" s="2">
        <v>0</v>
      </c>
      <c r="V27" s="2">
        <v>0</v>
      </c>
      <c r="W27" s="2">
        <v>361</v>
      </c>
      <c r="X27" s="2">
        <v>0</v>
      </c>
      <c r="Y27" s="2">
        <v>0</v>
      </c>
      <c r="Z27" s="2">
        <v>0</v>
      </c>
      <c r="AA27" s="1">
        <f t="shared" ref="AA27:AB30" si="12">Q27+S27+U27+W27+Y27</f>
        <v>1346</v>
      </c>
      <c r="AB27" s="14">
        <f t="shared" si="12"/>
        <v>0</v>
      </c>
      <c r="AC27" s="12">
        <f>AA27+AB27</f>
        <v>1346</v>
      </c>
      <c r="AE27" s="3" t="s">
        <v>12</v>
      </c>
      <c r="AF27" s="2">
        <f t="shared" ref="AF27:AR30" si="13">IFERROR(B27/Q27, "N.A.")</f>
        <v>4198.123076923077</v>
      </c>
      <c r="AG27" s="2" t="str">
        <f t="shared" si="13"/>
        <v>N.A.</v>
      </c>
      <c r="AH27" s="2">
        <f t="shared" si="13"/>
        <v>3225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2955.8448753462612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3622.7451708766716</v>
      </c>
      <c r="AQ27" s="16" t="str">
        <f t="shared" si="13"/>
        <v>N.A.</v>
      </c>
      <c r="AR27" s="12">
        <f t="shared" si="13"/>
        <v>3622.7451708766716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>
        <v>1903534</v>
      </c>
      <c r="C29" s="2">
        <v>6954250.0000000009</v>
      </c>
      <c r="D29" s="2">
        <v>172860</v>
      </c>
      <c r="E29" s="2"/>
      <c r="F29" s="2"/>
      <c r="G29" s="2"/>
      <c r="H29" s="2"/>
      <c r="I29" s="2">
        <v>1229349.9999999998</v>
      </c>
      <c r="J29" s="2">
        <v>0</v>
      </c>
      <c r="K29" s="2"/>
      <c r="L29" s="1">
        <f t="shared" si="11"/>
        <v>2076394</v>
      </c>
      <c r="M29" s="14">
        <f t="shared" si="11"/>
        <v>8183600.0000000009</v>
      </c>
      <c r="N29" s="12">
        <f>L29+M29</f>
        <v>10259994</v>
      </c>
      <c r="P29" s="3" t="s">
        <v>14</v>
      </c>
      <c r="Q29" s="2">
        <v>732</v>
      </c>
      <c r="R29" s="2">
        <v>1231</v>
      </c>
      <c r="S29" s="2">
        <v>67</v>
      </c>
      <c r="T29" s="2">
        <v>0</v>
      </c>
      <c r="U29" s="2">
        <v>0</v>
      </c>
      <c r="V29" s="2">
        <v>0</v>
      </c>
      <c r="W29" s="2">
        <v>0</v>
      </c>
      <c r="X29" s="2">
        <v>980</v>
      </c>
      <c r="Y29" s="2">
        <v>372</v>
      </c>
      <c r="Z29" s="2">
        <v>0</v>
      </c>
      <c r="AA29" s="1">
        <f t="shared" si="12"/>
        <v>1171</v>
      </c>
      <c r="AB29" s="14">
        <f t="shared" si="12"/>
        <v>2211</v>
      </c>
      <c r="AC29" s="12">
        <f>AA29+AB29</f>
        <v>3382</v>
      </c>
      <c r="AE29" s="3" t="s">
        <v>14</v>
      </c>
      <c r="AF29" s="2">
        <f t="shared" si="13"/>
        <v>2600.4562841530055</v>
      </c>
      <c r="AG29" s="2">
        <f t="shared" si="13"/>
        <v>5649.2688870836728</v>
      </c>
      <c r="AH29" s="2">
        <f t="shared" si="13"/>
        <v>2580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1254.4387755102039</v>
      </c>
      <c r="AN29" s="2">
        <f t="shared" si="13"/>
        <v>0</v>
      </c>
      <c r="AO29" s="2" t="str">
        <f t="shared" si="13"/>
        <v>N.A.</v>
      </c>
      <c r="AP29" s="15">
        <f t="shared" si="13"/>
        <v>1773.1801878736123</v>
      </c>
      <c r="AQ29" s="16">
        <f t="shared" si="13"/>
        <v>3701.3116236996839</v>
      </c>
      <c r="AR29" s="12">
        <f t="shared" si="13"/>
        <v>3033.7060910703726</v>
      </c>
    </row>
    <row r="30" spans="1:44" ht="15" customHeight="1" thickBot="1" x14ac:dyDescent="0.3">
      <c r="A30" s="3" t="s">
        <v>15</v>
      </c>
      <c r="B30" s="2">
        <v>5032289.9999999991</v>
      </c>
      <c r="C30" s="2"/>
      <c r="D30" s="2"/>
      <c r="E30" s="2"/>
      <c r="F30" s="2"/>
      <c r="G30" s="2">
        <v>0</v>
      </c>
      <c r="H30" s="2">
        <v>928800</v>
      </c>
      <c r="I30" s="2"/>
      <c r="J30" s="2">
        <v>0</v>
      </c>
      <c r="K30" s="2"/>
      <c r="L30" s="1">
        <f t="shared" si="11"/>
        <v>5961089.9999999991</v>
      </c>
      <c r="M30" s="14">
        <f t="shared" si="11"/>
        <v>0</v>
      </c>
      <c r="N30" s="12">
        <f>L30+M30</f>
        <v>5961089.9999999991</v>
      </c>
      <c r="P30" s="3" t="s">
        <v>15</v>
      </c>
      <c r="Q30" s="2">
        <v>1292</v>
      </c>
      <c r="R30" s="2">
        <v>0</v>
      </c>
      <c r="S30" s="2">
        <v>0</v>
      </c>
      <c r="T30" s="2">
        <v>0</v>
      </c>
      <c r="U30" s="2">
        <v>0</v>
      </c>
      <c r="V30" s="2">
        <v>103</v>
      </c>
      <c r="W30" s="2">
        <v>464</v>
      </c>
      <c r="X30" s="2">
        <v>0</v>
      </c>
      <c r="Y30" s="2">
        <v>206</v>
      </c>
      <c r="Z30" s="2">
        <v>0</v>
      </c>
      <c r="AA30" s="1">
        <f t="shared" si="12"/>
        <v>1962</v>
      </c>
      <c r="AB30" s="14">
        <f t="shared" si="12"/>
        <v>103</v>
      </c>
      <c r="AC30" s="18">
        <f>AA30+AB30</f>
        <v>2065</v>
      </c>
      <c r="AE30" s="3" t="s">
        <v>15</v>
      </c>
      <c r="AF30" s="2">
        <f t="shared" si="13"/>
        <v>3894.9613003095969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0</v>
      </c>
      <c r="AL30" s="2">
        <f t="shared" si="13"/>
        <v>2001.7241379310344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3038.2721712538223</v>
      </c>
      <c r="AQ30" s="16">
        <f t="shared" si="13"/>
        <v>0</v>
      </c>
      <c r="AR30" s="12">
        <f t="shared" si="13"/>
        <v>2886.7263922518155</v>
      </c>
    </row>
    <row r="31" spans="1:44" ht="15" customHeight="1" thickBot="1" x14ac:dyDescent="0.3">
      <c r="A31" s="4" t="s">
        <v>16</v>
      </c>
      <c r="B31" s="2">
        <v>9664604</v>
      </c>
      <c r="C31" s="2">
        <v>6954250.0000000009</v>
      </c>
      <c r="D31" s="2">
        <v>1253235</v>
      </c>
      <c r="E31" s="2"/>
      <c r="F31" s="2"/>
      <c r="G31" s="2">
        <v>0</v>
      </c>
      <c r="H31" s="2">
        <v>1995860.0000000002</v>
      </c>
      <c r="I31" s="2">
        <v>1229349.9999999998</v>
      </c>
      <c r="J31" s="2">
        <v>0</v>
      </c>
      <c r="K31" s="2"/>
      <c r="L31" s="1">
        <f t="shared" ref="L31" si="14">B31+D31+F31+H31+J31</f>
        <v>12913699</v>
      </c>
      <c r="M31" s="14">
        <f t="shared" ref="M31" si="15">C31+E31+G31+I31+K31</f>
        <v>8183600.0000000009</v>
      </c>
      <c r="N31" s="18">
        <f>L31+M31</f>
        <v>21097299</v>
      </c>
      <c r="P31" s="4" t="s">
        <v>16</v>
      </c>
      <c r="Q31" s="2">
        <v>2674</v>
      </c>
      <c r="R31" s="2">
        <v>1231</v>
      </c>
      <c r="S31" s="2">
        <v>402</v>
      </c>
      <c r="T31" s="2">
        <v>0</v>
      </c>
      <c r="U31" s="2">
        <v>0</v>
      </c>
      <c r="V31" s="2">
        <v>103</v>
      </c>
      <c r="W31" s="2">
        <v>825</v>
      </c>
      <c r="X31" s="2">
        <v>980</v>
      </c>
      <c r="Y31" s="2">
        <v>578</v>
      </c>
      <c r="Z31" s="2">
        <v>0</v>
      </c>
      <c r="AA31" s="1">
        <f t="shared" ref="AA31" si="16">Q31+S31+U31+W31+Y31</f>
        <v>4479</v>
      </c>
      <c r="AB31" s="14">
        <f t="shared" ref="AB31" si="17">R31+T31+V31+X31+Z31</f>
        <v>2314</v>
      </c>
      <c r="AC31" s="12">
        <f>AA31+AB31</f>
        <v>6793</v>
      </c>
      <c r="AE31" s="4" t="s">
        <v>16</v>
      </c>
      <c r="AF31" s="2">
        <f t="shared" ref="AF31:AO31" si="18">IFERROR(B31/Q31, "N.A.")</f>
        <v>3614.2872101720268</v>
      </c>
      <c r="AG31" s="2">
        <f t="shared" si="18"/>
        <v>5649.2688870836728</v>
      </c>
      <c r="AH31" s="2">
        <f t="shared" si="18"/>
        <v>3117.5</v>
      </c>
      <c r="AI31" s="2" t="str">
        <f t="shared" si="18"/>
        <v>N.A.</v>
      </c>
      <c r="AJ31" s="2" t="str">
        <f t="shared" si="18"/>
        <v>N.A.</v>
      </c>
      <c r="AK31" s="2">
        <f t="shared" si="18"/>
        <v>0</v>
      </c>
      <c r="AL31" s="2">
        <f t="shared" si="18"/>
        <v>2419.2242424242427</v>
      </c>
      <c r="AM31" s="2">
        <f t="shared" si="18"/>
        <v>1254.4387755102039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2883.1656619781202</v>
      </c>
      <c r="AQ31" s="16">
        <f t="shared" ref="AQ31" si="20">IFERROR(M31/AB31, "N.A.")</f>
        <v>3536.5600691443392</v>
      </c>
      <c r="AR31" s="12">
        <f t="shared" ref="AR31" si="21">IFERROR(N31/AC31, "N.A.")</f>
        <v>3105.7410569704107</v>
      </c>
    </row>
    <row r="32" spans="1:44" ht="15" customHeight="1" thickBot="1" x14ac:dyDescent="0.3">
      <c r="A32" s="5" t="s">
        <v>0</v>
      </c>
      <c r="B32" s="48">
        <f>B31+C31</f>
        <v>16618854</v>
      </c>
      <c r="C32" s="49"/>
      <c r="D32" s="48">
        <f>D31+E31</f>
        <v>1253235</v>
      </c>
      <c r="E32" s="49"/>
      <c r="F32" s="48">
        <f>F31+G31</f>
        <v>0</v>
      </c>
      <c r="G32" s="49"/>
      <c r="H32" s="48">
        <f>H31+I31</f>
        <v>3225210</v>
      </c>
      <c r="I32" s="49"/>
      <c r="J32" s="48">
        <f>J31+K31</f>
        <v>0</v>
      </c>
      <c r="K32" s="49"/>
      <c r="L32" s="48">
        <f>L31+M31</f>
        <v>21097299</v>
      </c>
      <c r="M32" s="50"/>
      <c r="N32" s="19">
        <f>B32+D32+F32+H32+J32</f>
        <v>21097299</v>
      </c>
      <c r="P32" s="5" t="s">
        <v>0</v>
      </c>
      <c r="Q32" s="48">
        <f>Q31+R31</f>
        <v>3905</v>
      </c>
      <c r="R32" s="49"/>
      <c r="S32" s="48">
        <f>S31+T31</f>
        <v>402</v>
      </c>
      <c r="T32" s="49"/>
      <c r="U32" s="48">
        <f>U31+V31</f>
        <v>103</v>
      </c>
      <c r="V32" s="49"/>
      <c r="W32" s="48">
        <f>W31+X31</f>
        <v>1805</v>
      </c>
      <c r="X32" s="49"/>
      <c r="Y32" s="48">
        <f>Y31+Z31</f>
        <v>578</v>
      </c>
      <c r="Z32" s="49"/>
      <c r="AA32" s="48">
        <f>AA31+AB31</f>
        <v>6793</v>
      </c>
      <c r="AB32" s="49"/>
      <c r="AC32" s="20">
        <f>Q32+S32+U32+W32+Y32</f>
        <v>6793</v>
      </c>
      <c r="AE32" s="5" t="s">
        <v>0</v>
      </c>
      <c r="AF32" s="28">
        <f>IFERROR(B32/Q32,"N.A.")</f>
        <v>4255.7884763124202</v>
      </c>
      <c r="AG32" s="29"/>
      <c r="AH32" s="28">
        <f>IFERROR(D32/S32,"N.A.")</f>
        <v>3117.5</v>
      </c>
      <c r="AI32" s="29"/>
      <c r="AJ32" s="28">
        <f>IFERROR(F32/U32,"N.A.")</f>
        <v>0</v>
      </c>
      <c r="AK32" s="29"/>
      <c r="AL32" s="28">
        <f>IFERROR(H32/W32,"N.A.")</f>
        <v>1786.819944598338</v>
      </c>
      <c r="AM32" s="29"/>
      <c r="AN32" s="28">
        <f>IFERROR(J32/Y32,"N.A.")</f>
        <v>0</v>
      </c>
      <c r="AO32" s="29"/>
      <c r="AP32" s="28">
        <f>IFERROR(L32/AA32,"N.A.")</f>
        <v>3105.7410569704107</v>
      </c>
      <c r="AQ32" s="29"/>
      <c r="AR32" s="17">
        <f>IFERROR(N32/AC32, "N.A.")</f>
        <v>3105.7410569704107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37453</v>
      </c>
      <c r="C39" s="2"/>
      <c r="D39" s="2"/>
      <c r="E39" s="2"/>
      <c r="F39" s="2"/>
      <c r="G39" s="2"/>
      <c r="H39" s="2">
        <v>699843</v>
      </c>
      <c r="I39" s="2"/>
      <c r="J39" s="2">
        <v>0</v>
      </c>
      <c r="K39" s="2"/>
      <c r="L39" s="1">
        <f t="shared" ref="L39:M42" si="22">B39+D39+F39+H39+J39</f>
        <v>737296</v>
      </c>
      <c r="M39" s="14">
        <f t="shared" si="22"/>
        <v>0</v>
      </c>
      <c r="N39" s="12">
        <f>L39+M39</f>
        <v>737296</v>
      </c>
      <c r="P39" s="3" t="s">
        <v>12</v>
      </c>
      <c r="Q39" s="2">
        <v>67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531</v>
      </c>
      <c r="X39" s="2">
        <v>0</v>
      </c>
      <c r="Y39" s="2">
        <v>139</v>
      </c>
      <c r="Z39" s="2">
        <v>0</v>
      </c>
      <c r="AA39" s="1">
        <f t="shared" ref="AA39:AB42" si="23">Q39+S39+U39+W39+Y39</f>
        <v>737</v>
      </c>
      <c r="AB39" s="14">
        <f t="shared" si="23"/>
        <v>0</v>
      </c>
      <c r="AC39" s="12">
        <f>AA39+AB39</f>
        <v>737</v>
      </c>
      <c r="AE39" s="3" t="s">
        <v>12</v>
      </c>
      <c r="AF39" s="2">
        <f t="shared" ref="AF39:AR42" si="24">IFERROR(B39/Q39, "N.A.")</f>
        <v>559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1317.9717514124293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1000.4016282225238</v>
      </c>
      <c r="AQ39" s="16" t="str">
        <f t="shared" si="24"/>
        <v>N.A.</v>
      </c>
      <c r="AR39" s="12">
        <f t="shared" si="24"/>
        <v>1000.4016282225238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4">
        <f t="shared" si="22"/>
        <v>0</v>
      </c>
      <c r="N40" s="12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4">
        <f t="shared" si="23"/>
        <v>0</v>
      </c>
      <c r="AC40" s="12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2" t="str">
        <f t="shared" si="24"/>
        <v>N.A.</v>
      </c>
    </row>
    <row r="41" spans="1:44" ht="15" customHeight="1" thickBot="1" x14ac:dyDescent="0.3">
      <c r="A41" s="3" t="s">
        <v>14</v>
      </c>
      <c r="B41" s="2">
        <v>712490</v>
      </c>
      <c r="C41" s="2">
        <v>1005000</v>
      </c>
      <c r="D41" s="2"/>
      <c r="E41" s="2"/>
      <c r="F41" s="2"/>
      <c r="G41" s="2">
        <v>0</v>
      </c>
      <c r="H41" s="2"/>
      <c r="I41" s="2">
        <v>43215</v>
      </c>
      <c r="J41" s="2">
        <v>0</v>
      </c>
      <c r="K41" s="2"/>
      <c r="L41" s="1">
        <f t="shared" si="22"/>
        <v>712490</v>
      </c>
      <c r="M41" s="14">
        <f t="shared" si="22"/>
        <v>1048215</v>
      </c>
      <c r="N41" s="12">
        <f>L41+M41</f>
        <v>1760705</v>
      </c>
      <c r="P41" s="3" t="s">
        <v>14</v>
      </c>
      <c r="Q41" s="2">
        <v>490</v>
      </c>
      <c r="R41" s="2">
        <v>67</v>
      </c>
      <c r="S41" s="2">
        <v>0</v>
      </c>
      <c r="T41" s="2">
        <v>0</v>
      </c>
      <c r="U41" s="2">
        <v>0</v>
      </c>
      <c r="V41" s="2">
        <v>103</v>
      </c>
      <c r="W41" s="2">
        <v>0</v>
      </c>
      <c r="X41" s="2">
        <v>67</v>
      </c>
      <c r="Y41" s="2">
        <v>455</v>
      </c>
      <c r="Z41" s="2">
        <v>0</v>
      </c>
      <c r="AA41" s="1">
        <f t="shared" si="23"/>
        <v>945</v>
      </c>
      <c r="AB41" s="14">
        <f t="shared" si="23"/>
        <v>237</v>
      </c>
      <c r="AC41" s="12">
        <f>AA41+AB41</f>
        <v>1182</v>
      </c>
      <c r="AE41" s="3" t="s">
        <v>14</v>
      </c>
      <c r="AF41" s="2">
        <f t="shared" si="24"/>
        <v>1454.0612244897959</v>
      </c>
      <c r="AG41" s="2">
        <f t="shared" si="24"/>
        <v>15000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0</v>
      </c>
      <c r="AL41" s="2" t="str">
        <f t="shared" si="24"/>
        <v>N.A.</v>
      </c>
      <c r="AM41" s="2">
        <f t="shared" si="24"/>
        <v>645</v>
      </c>
      <c r="AN41" s="2">
        <f t="shared" si="24"/>
        <v>0</v>
      </c>
      <c r="AO41" s="2" t="str">
        <f t="shared" si="24"/>
        <v>N.A.</v>
      </c>
      <c r="AP41" s="15">
        <f t="shared" si="24"/>
        <v>753.95767195767201</v>
      </c>
      <c r="AQ41" s="16">
        <f t="shared" si="24"/>
        <v>4422.8481012658231</v>
      </c>
      <c r="AR41" s="12">
        <f t="shared" si="24"/>
        <v>1489.5981387478848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>
        <v>749942.99999999988</v>
      </c>
      <c r="C43" s="2">
        <v>1005000</v>
      </c>
      <c r="D43" s="2"/>
      <c r="E43" s="2"/>
      <c r="F43" s="2"/>
      <c r="G43" s="2">
        <v>0</v>
      </c>
      <c r="H43" s="2">
        <v>699843</v>
      </c>
      <c r="I43" s="2">
        <v>43215</v>
      </c>
      <c r="J43" s="2">
        <v>0</v>
      </c>
      <c r="K43" s="2"/>
      <c r="L43" s="1">
        <f t="shared" ref="L43" si="25">B43+D43+F43+H43+J43</f>
        <v>1449786</v>
      </c>
      <c r="M43" s="14">
        <f t="shared" ref="M43" si="26">C43+E43+G43+I43+K43</f>
        <v>1048215</v>
      </c>
      <c r="N43" s="18">
        <f>L43+M43</f>
        <v>2498001</v>
      </c>
      <c r="P43" s="4" t="s">
        <v>16</v>
      </c>
      <c r="Q43" s="2">
        <v>557</v>
      </c>
      <c r="R43" s="2">
        <v>67</v>
      </c>
      <c r="S43" s="2">
        <v>0</v>
      </c>
      <c r="T43" s="2">
        <v>0</v>
      </c>
      <c r="U43" s="2">
        <v>0</v>
      </c>
      <c r="V43" s="2">
        <v>103</v>
      </c>
      <c r="W43" s="2">
        <v>531</v>
      </c>
      <c r="X43" s="2">
        <v>67</v>
      </c>
      <c r="Y43" s="2">
        <v>594</v>
      </c>
      <c r="Z43" s="2">
        <v>0</v>
      </c>
      <c r="AA43" s="1">
        <f t="shared" ref="AA43" si="27">Q43+S43+U43+W43+Y43</f>
        <v>1682</v>
      </c>
      <c r="AB43" s="14">
        <f t="shared" ref="AB43" si="28">R43+T43+V43+X43+Z43</f>
        <v>237</v>
      </c>
      <c r="AC43" s="18">
        <f>AA43+AB43</f>
        <v>1919</v>
      </c>
      <c r="AE43" s="4" t="s">
        <v>16</v>
      </c>
      <c r="AF43" s="2">
        <f t="shared" ref="AF43:AO43" si="29">IFERROR(B43/Q43, "N.A.")</f>
        <v>1346.3967684021543</v>
      </c>
      <c r="AG43" s="2">
        <f t="shared" si="29"/>
        <v>15000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0</v>
      </c>
      <c r="AL43" s="2">
        <f t="shared" si="29"/>
        <v>1317.9717514124293</v>
      </c>
      <c r="AM43" s="2">
        <f t="shared" si="29"/>
        <v>645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861.94173602853743</v>
      </c>
      <c r="AQ43" s="16">
        <f t="shared" ref="AQ43" si="31">IFERROR(M43/AB43, "N.A.")</f>
        <v>4422.8481012658231</v>
      </c>
      <c r="AR43" s="12">
        <f t="shared" ref="AR43" si="32">IFERROR(N43/AC43, "N.A.")</f>
        <v>1301.7201667535176</v>
      </c>
    </row>
    <row r="44" spans="1:44" ht="15" customHeight="1" thickBot="1" x14ac:dyDescent="0.3">
      <c r="A44" s="5" t="s">
        <v>0</v>
      </c>
      <c r="B44" s="48">
        <f>B43+C43</f>
        <v>1754943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743058</v>
      </c>
      <c r="I44" s="49"/>
      <c r="J44" s="48">
        <f>J43+K43</f>
        <v>0</v>
      </c>
      <c r="K44" s="49"/>
      <c r="L44" s="48">
        <f>L43+M43</f>
        <v>2498001</v>
      </c>
      <c r="M44" s="50"/>
      <c r="N44" s="19">
        <f>B44+D44+F44+H44+J44</f>
        <v>2498001</v>
      </c>
      <c r="P44" s="5" t="s">
        <v>0</v>
      </c>
      <c r="Q44" s="48">
        <f>Q43+R43</f>
        <v>624</v>
      </c>
      <c r="R44" s="49"/>
      <c r="S44" s="48">
        <f>S43+T43</f>
        <v>0</v>
      </c>
      <c r="T44" s="49"/>
      <c r="U44" s="48">
        <f>U43+V43</f>
        <v>103</v>
      </c>
      <c r="V44" s="49"/>
      <c r="W44" s="48">
        <f>W43+X43</f>
        <v>598</v>
      </c>
      <c r="X44" s="49"/>
      <c r="Y44" s="48">
        <f>Y43+Z43</f>
        <v>594</v>
      </c>
      <c r="Z44" s="49"/>
      <c r="AA44" s="48">
        <f>AA43+AB43</f>
        <v>1919</v>
      </c>
      <c r="AB44" s="50"/>
      <c r="AC44" s="19">
        <f>Q44+S44+U44+W44+Y44</f>
        <v>1919</v>
      </c>
      <c r="AE44" s="5" t="s">
        <v>0</v>
      </c>
      <c r="AF44" s="28">
        <f>IFERROR(B44/Q44,"N.A.")</f>
        <v>2812.4086538461538</v>
      </c>
      <c r="AG44" s="29"/>
      <c r="AH44" s="28" t="str">
        <f>IFERROR(D44/S44,"N.A.")</f>
        <v>N.A.</v>
      </c>
      <c r="AI44" s="29"/>
      <c r="AJ44" s="28">
        <f>IFERROR(F44/U44,"N.A.")</f>
        <v>0</v>
      </c>
      <c r="AK44" s="29"/>
      <c r="AL44" s="28">
        <f>IFERROR(H44/W44,"N.A.")</f>
        <v>1242.571906354515</v>
      </c>
      <c r="AM44" s="29"/>
      <c r="AN44" s="28">
        <f>IFERROR(J44/Y44,"N.A.")</f>
        <v>0</v>
      </c>
      <c r="AO44" s="29"/>
      <c r="AP44" s="28">
        <f>IFERROR(L44/AA44,"N.A.")</f>
        <v>1301.7201667535176</v>
      </c>
      <c r="AQ44" s="29"/>
      <c r="AR44" s="17">
        <f>IFERROR(N44/AC44, "N.A.")</f>
        <v>1301.7201667535176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7704955</v>
      </c>
      <c r="C15" s="2"/>
      <c r="D15" s="2">
        <v>3483000</v>
      </c>
      <c r="E15" s="2"/>
      <c r="F15" s="2"/>
      <c r="G15" s="2"/>
      <c r="H15" s="2">
        <v>10738570.000000002</v>
      </c>
      <c r="I15" s="2"/>
      <c r="J15" s="2">
        <v>0</v>
      </c>
      <c r="K15" s="2"/>
      <c r="L15" s="1">
        <f t="shared" ref="L15:M18" si="0">B15+D15+F15+H15+J15</f>
        <v>21926525</v>
      </c>
      <c r="M15" s="14">
        <f t="shared" si="0"/>
        <v>0</v>
      </c>
      <c r="N15" s="12">
        <f>L15+M15</f>
        <v>21926525</v>
      </c>
      <c r="P15" s="3" t="s">
        <v>12</v>
      </c>
      <c r="Q15" s="2">
        <v>1348</v>
      </c>
      <c r="R15" s="2">
        <v>0</v>
      </c>
      <c r="S15" s="2">
        <v>482</v>
      </c>
      <c r="T15" s="2">
        <v>0</v>
      </c>
      <c r="U15" s="2">
        <v>0</v>
      </c>
      <c r="V15" s="2">
        <v>0</v>
      </c>
      <c r="W15" s="2">
        <v>2294</v>
      </c>
      <c r="X15" s="2">
        <v>0</v>
      </c>
      <c r="Y15" s="2">
        <v>1315</v>
      </c>
      <c r="Z15" s="2">
        <v>0</v>
      </c>
      <c r="AA15" s="1">
        <f t="shared" ref="AA15:AB18" si="1">Q15+S15+U15+W15+Y15</f>
        <v>5439</v>
      </c>
      <c r="AB15" s="14">
        <f t="shared" si="1"/>
        <v>0</v>
      </c>
      <c r="AC15" s="12">
        <f>AA15+AB15</f>
        <v>5439</v>
      </c>
      <c r="AE15" s="3" t="s">
        <v>12</v>
      </c>
      <c r="AF15" s="2">
        <f t="shared" ref="AF15:AR18" si="2">IFERROR(B15/Q15, "N.A.")</f>
        <v>5715.8419881305635</v>
      </c>
      <c r="AG15" s="2" t="str">
        <f t="shared" si="2"/>
        <v>N.A.</v>
      </c>
      <c r="AH15" s="2">
        <f t="shared" si="2"/>
        <v>7226.1410788381745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4681.1551874455108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4031.3522706379849</v>
      </c>
      <c r="AQ15" s="16" t="str">
        <f t="shared" si="2"/>
        <v>N.A.</v>
      </c>
      <c r="AR15" s="12">
        <f t="shared" si="2"/>
        <v>4031.3522706379849</v>
      </c>
    </row>
    <row r="16" spans="1:44" ht="15" customHeight="1" thickBot="1" x14ac:dyDescent="0.3">
      <c r="A16" s="3" t="s">
        <v>13</v>
      </c>
      <c r="B16" s="2">
        <v>4790030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4790030</v>
      </c>
      <c r="M16" s="14">
        <f t="shared" si="0"/>
        <v>0</v>
      </c>
      <c r="N16" s="12">
        <f>L16+M16</f>
        <v>4790030</v>
      </c>
      <c r="P16" s="3" t="s">
        <v>13</v>
      </c>
      <c r="Q16" s="2">
        <v>1470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1470</v>
      </c>
      <c r="AB16" s="14">
        <f t="shared" si="1"/>
        <v>0</v>
      </c>
      <c r="AC16" s="12">
        <f>AA16+AB16</f>
        <v>1470</v>
      </c>
      <c r="AE16" s="3" t="s">
        <v>13</v>
      </c>
      <c r="AF16" s="2">
        <f t="shared" si="2"/>
        <v>3258.5238095238096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3258.5238095238096</v>
      </c>
      <c r="AQ16" s="16" t="str">
        <f t="shared" si="2"/>
        <v>N.A.</v>
      </c>
      <c r="AR16" s="12">
        <f t="shared" si="2"/>
        <v>3258.5238095238096</v>
      </c>
    </row>
    <row r="17" spans="1:44" ht="15" customHeight="1" thickBot="1" x14ac:dyDescent="0.3">
      <c r="A17" s="3" t="s">
        <v>14</v>
      </c>
      <c r="B17" s="2">
        <v>18798340</v>
      </c>
      <c r="C17" s="2">
        <v>39256512</v>
      </c>
      <c r="D17" s="2">
        <v>361800</v>
      </c>
      <c r="E17" s="2"/>
      <c r="F17" s="2"/>
      <c r="G17" s="2">
        <v>430000</v>
      </c>
      <c r="H17" s="2"/>
      <c r="I17" s="2"/>
      <c r="J17" s="2"/>
      <c r="K17" s="2"/>
      <c r="L17" s="1">
        <f t="shared" si="0"/>
        <v>19160140</v>
      </c>
      <c r="M17" s="14">
        <f t="shared" si="0"/>
        <v>39686512</v>
      </c>
      <c r="N17" s="12">
        <f>L17+M17</f>
        <v>58846652</v>
      </c>
      <c r="P17" s="3" t="s">
        <v>14</v>
      </c>
      <c r="Q17" s="2">
        <v>4162</v>
      </c>
      <c r="R17" s="2">
        <v>7318</v>
      </c>
      <c r="S17" s="2">
        <v>134</v>
      </c>
      <c r="T17" s="2">
        <v>0</v>
      </c>
      <c r="U17" s="2">
        <v>0</v>
      </c>
      <c r="V17" s="2">
        <v>100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4296</v>
      </c>
      <c r="AB17" s="14">
        <f t="shared" si="1"/>
        <v>7418</v>
      </c>
      <c r="AC17" s="12">
        <f>AA17+AB17</f>
        <v>11714</v>
      </c>
      <c r="AE17" s="3" t="s">
        <v>14</v>
      </c>
      <c r="AF17" s="2">
        <f t="shared" si="2"/>
        <v>4516.6602594906299</v>
      </c>
      <c r="AG17" s="2">
        <f t="shared" si="2"/>
        <v>5364.3771522273846</v>
      </c>
      <c r="AH17" s="2">
        <f t="shared" si="2"/>
        <v>2700</v>
      </c>
      <c r="AI17" s="2" t="str">
        <f t="shared" si="2"/>
        <v>N.A.</v>
      </c>
      <c r="AJ17" s="2" t="str">
        <f t="shared" si="2"/>
        <v>N.A.</v>
      </c>
      <c r="AK17" s="2">
        <f t="shared" si="2"/>
        <v>4300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4459.9953445065175</v>
      </c>
      <c r="AQ17" s="16">
        <f t="shared" si="2"/>
        <v>5350.0285791318411</v>
      </c>
      <c r="AR17" s="12">
        <f t="shared" si="2"/>
        <v>5023.6172101758575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460959.99999999994</v>
      </c>
      <c r="I18" s="2"/>
      <c r="J18" s="2">
        <v>0</v>
      </c>
      <c r="K18" s="2"/>
      <c r="L18" s="1">
        <f t="shared" si="0"/>
        <v>460959.99999999994</v>
      </c>
      <c r="M18" s="14">
        <f t="shared" si="0"/>
        <v>0</v>
      </c>
      <c r="N18" s="12">
        <f>L18+M18</f>
        <v>460959.99999999994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433</v>
      </c>
      <c r="X18" s="2">
        <v>0</v>
      </c>
      <c r="Y18" s="2">
        <v>582</v>
      </c>
      <c r="Z18" s="2">
        <v>0</v>
      </c>
      <c r="AA18" s="1">
        <f t="shared" si="1"/>
        <v>1015</v>
      </c>
      <c r="AB18" s="14">
        <f t="shared" si="1"/>
        <v>0</v>
      </c>
      <c r="AC18" s="18">
        <f>AA18+AB18</f>
        <v>1015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1064.5727482678983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454.14778325123149</v>
      </c>
      <c r="AQ18" s="16" t="str">
        <f t="shared" si="2"/>
        <v>N.A.</v>
      </c>
      <c r="AR18" s="12">
        <f t="shared" si="2"/>
        <v>454.14778325123149</v>
      </c>
    </row>
    <row r="19" spans="1:44" ht="15" customHeight="1" thickBot="1" x14ac:dyDescent="0.3">
      <c r="A19" s="4" t="s">
        <v>16</v>
      </c>
      <c r="B19" s="2">
        <v>31293324.999999993</v>
      </c>
      <c r="C19" s="2">
        <v>39256512</v>
      </c>
      <c r="D19" s="2">
        <v>3844800</v>
      </c>
      <c r="E19" s="2"/>
      <c r="F19" s="2"/>
      <c r="G19" s="2">
        <v>430000</v>
      </c>
      <c r="H19" s="2">
        <v>11199530</v>
      </c>
      <c r="I19" s="2"/>
      <c r="J19" s="2">
        <v>0</v>
      </c>
      <c r="K19" s="2"/>
      <c r="L19" s="1">
        <f t="shared" ref="L19" si="3">B19+D19+F19+H19+J19</f>
        <v>46337654.999999993</v>
      </c>
      <c r="M19" s="14">
        <f t="shared" ref="M19" si="4">C19+E19+G19+I19+K19</f>
        <v>39686512</v>
      </c>
      <c r="N19" s="18">
        <f>L19+M19</f>
        <v>86024167</v>
      </c>
      <c r="P19" s="4" t="s">
        <v>16</v>
      </c>
      <c r="Q19" s="2">
        <v>6980</v>
      </c>
      <c r="R19" s="2">
        <v>7318</v>
      </c>
      <c r="S19" s="2">
        <v>616</v>
      </c>
      <c r="T19" s="2">
        <v>0</v>
      </c>
      <c r="U19" s="2">
        <v>0</v>
      </c>
      <c r="V19" s="2">
        <v>100</v>
      </c>
      <c r="W19" s="2">
        <v>2727</v>
      </c>
      <c r="X19" s="2">
        <v>0</v>
      </c>
      <c r="Y19" s="2">
        <v>1897</v>
      </c>
      <c r="Z19" s="2">
        <v>0</v>
      </c>
      <c r="AA19" s="1">
        <f t="shared" ref="AA19" si="5">Q19+S19+U19+W19+Y19</f>
        <v>12220</v>
      </c>
      <c r="AB19" s="14">
        <f t="shared" ref="AB19" si="6">R19+T19+V19+X19+Z19</f>
        <v>7418</v>
      </c>
      <c r="AC19" s="12">
        <f>AA19+AB19</f>
        <v>19638</v>
      </c>
      <c r="AE19" s="4" t="s">
        <v>16</v>
      </c>
      <c r="AF19" s="2">
        <f t="shared" ref="AF19:AO19" si="7">IFERROR(B19/Q19, "N.A.")</f>
        <v>4483.2843839541538</v>
      </c>
      <c r="AG19" s="2">
        <f t="shared" si="7"/>
        <v>5364.3771522273846</v>
      </c>
      <c r="AH19" s="2">
        <f t="shared" si="7"/>
        <v>6241.5584415584417</v>
      </c>
      <c r="AI19" s="2" t="str">
        <f t="shared" si="7"/>
        <v>N.A.</v>
      </c>
      <c r="AJ19" s="2" t="str">
        <f t="shared" si="7"/>
        <v>N.A.</v>
      </c>
      <c r="AK19" s="2">
        <f t="shared" si="7"/>
        <v>4300</v>
      </c>
      <c r="AL19" s="2">
        <f t="shared" si="7"/>
        <v>4106.9050238357167</v>
      </c>
      <c r="AM19" s="2" t="str">
        <f t="shared" si="7"/>
        <v>N.A.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3791.9521276595738</v>
      </c>
      <c r="AQ19" s="16">
        <f t="shared" ref="AQ19" si="9">IFERROR(M19/AB19, "N.A.")</f>
        <v>5350.0285791318411</v>
      </c>
      <c r="AR19" s="12">
        <f t="shared" ref="AR19" si="10">IFERROR(N19/AC19, "N.A.")</f>
        <v>4380.495315205214</v>
      </c>
    </row>
    <row r="20" spans="1:44" ht="15" customHeight="1" thickBot="1" x14ac:dyDescent="0.3">
      <c r="A20" s="5" t="s">
        <v>0</v>
      </c>
      <c r="B20" s="48">
        <f>B19+C19</f>
        <v>70549837</v>
      </c>
      <c r="C20" s="49"/>
      <c r="D20" s="48">
        <f>D19+E19</f>
        <v>3844800</v>
      </c>
      <c r="E20" s="49"/>
      <c r="F20" s="48">
        <f>F19+G19</f>
        <v>430000</v>
      </c>
      <c r="G20" s="49"/>
      <c r="H20" s="48">
        <f>H19+I19</f>
        <v>11199530</v>
      </c>
      <c r="I20" s="49"/>
      <c r="J20" s="48">
        <f>J19+K19</f>
        <v>0</v>
      </c>
      <c r="K20" s="49"/>
      <c r="L20" s="48">
        <f>L19+M19</f>
        <v>86024167</v>
      </c>
      <c r="M20" s="50"/>
      <c r="N20" s="19">
        <f>B20+D20+F20+H20+J20</f>
        <v>86024167</v>
      </c>
      <c r="P20" s="5" t="s">
        <v>0</v>
      </c>
      <c r="Q20" s="48">
        <f>Q19+R19</f>
        <v>14298</v>
      </c>
      <c r="R20" s="49"/>
      <c r="S20" s="48">
        <f>S19+T19</f>
        <v>616</v>
      </c>
      <c r="T20" s="49"/>
      <c r="U20" s="48">
        <f>U19+V19</f>
        <v>100</v>
      </c>
      <c r="V20" s="49"/>
      <c r="W20" s="48">
        <f>W19+X19</f>
        <v>2727</v>
      </c>
      <c r="X20" s="49"/>
      <c r="Y20" s="48">
        <f>Y19+Z19</f>
        <v>1897</v>
      </c>
      <c r="Z20" s="49"/>
      <c r="AA20" s="48">
        <f>AA19+AB19</f>
        <v>19638</v>
      </c>
      <c r="AB20" s="49"/>
      <c r="AC20" s="20">
        <f>Q20+S20+U20+W20+Y20</f>
        <v>19638</v>
      </c>
      <c r="AE20" s="5" t="s">
        <v>0</v>
      </c>
      <c r="AF20" s="28">
        <f>IFERROR(B20/Q20,"N.A.")</f>
        <v>4934.2451391803052</v>
      </c>
      <c r="AG20" s="29"/>
      <c r="AH20" s="28">
        <f>IFERROR(D20/S20,"N.A.")</f>
        <v>6241.5584415584417</v>
      </c>
      <c r="AI20" s="29"/>
      <c r="AJ20" s="28">
        <f>IFERROR(F20/U20,"N.A.")</f>
        <v>4300</v>
      </c>
      <c r="AK20" s="29"/>
      <c r="AL20" s="28">
        <f>IFERROR(H20/W20,"N.A.")</f>
        <v>4106.9050238357167</v>
      </c>
      <c r="AM20" s="29"/>
      <c r="AN20" s="28">
        <f>IFERROR(J20/Y20,"N.A.")</f>
        <v>0</v>
      </c>
      <c r="AO20" s="29"/>
      <c r="AP20" s="28">
        <f>IFERROR(L20/AA20,"N.A.")</f>
        <v>4380.495315205214</v>
      </c>
      <c r="AQ20" s="29"/>
      <c r="AR20" s="17">
        <f>IFERROR(N20/AC20, "N.A.")</f>
        <v>4380.495315205214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7704955</v>
      </c>
      <c r="C27" s="2"/>
      <c r="D27" s="2">
        <v>3483000</v>
      </c>
      <c r="E27" s="2"/>
      <c r="F27" s="2"/>
      <c r="G27" s="2"/>
      <c r="H27" s="2">
        <v>9174779.9999999981</v>
      </c>
      <c r="I27" s="2"/>
      <c r="J27" s="2"/>
      <c r="K27" s="2"/>
      <c r="L27" s="1">
        <f t="shared" ref="L27:M30" si="11">B27+D27+F27+H27+J27</f>
        <v>20362735</v>
      </c>
      <c r="M27" s="14">
        <f t="shared" si="11"/>
        <v>0</v>
      </c>
      <c r="N27" s="12">
        <f>L27+M27</f>
        <v>20362735</v>
      </c>
      <c r="P27" s="3" t="s">
        <v>12</v>
      </c>
      <c r="Q27" s="2">
        <v>1348</v>
      </c>
      <c r="R27" s="2">
        <v>0</v>
      </c>
      <c r="S27" s="2">
        <v>482</v>
      </c>
      <c r="T27" s="2">
        <v>0</v>
      </c>
      <c r="U27" s="2">
        <v>0</v>
      </c>
      <c r="V27" s="2">
        <v>0</v>
      </c>
      <c r="W27" s="2">
        <v>1681</v>
      </c>
      <c r="X27" s="2">
        <v>0</v>
      </c>
      <c r="Y27" s="2">
        <v>0</v>
      </c>
      <c r="Z27" s="2">
        <v>0</v>
      </c>
      <c r="AA27" s="1">
        <f t="shared" ref="AA27:AB30" si="12">Q27+S27+U27+W27+Y27</f>
        <v>3511</v>
      </c>
      <c r="AB27" s="14">
        <f t="shared" si="12"/>
        <v>0</v>
      </c>
      <c r="AC27" s="12">
        <f>AA27+AB27</f>
        <v>3511</v>
      </c>
      <c r="AE27" s="3" t="s">
        <v>12</v>
      </c>
      <c r="AF27" s="2">
        <f t="shared" ref="AF27:AR30" si="13">IFERROR(B27/Q27, "N.A.")</f>
        <v>5715.8419881305635</v>
      </c>
      <c r="AG27" s="2" t="str">
        <f t="shared" si="13"/>
        <v>N.A.</v>
      </c>
      <c r="AH27" s="2">
        <f t="shared" si="13"/>
        <v>7226.1410788381745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5457.9298036882801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5799.6966676160637</v>
      </c>
      <c r="AQ27" s="16" t="str">
        <f t="shared" si="13"/>
        <v>N.A.</v>
      </c>
      <c r="AR27" s="12">
        <f t="shared" si="13"/>
        <v>5799.6966676160637</v>
      </c>
    </row>
    <row r="28" spans="1:44" ht="15" customHeight="1" thickBot="1" x14ac:dyDescent="0.3">
      <c r="A28" s="3" t="s">
        <v>13</v>
      </c>
      <c r="B28" s="2">
        <v>1158000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1158000</v>
      </c>
      <c r="M28" s="14">
        <f t="shared" si="11"/>
        <v>0</v>
      </c>
      <c r="N28" s="12">
        <f>L28+M28</f>
        <v>1158000</v>
      </c>
      <c r="P28" s="3" t="s">
        <v>13</v>
      </c>
      <c r="Q28" s="2">
        <v>482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482</v>
      </c>
      <c r="AB28" s="14">
        <f t="shared" si="12"/>
        <v>0</v>
      </c>
      <c r="AC28" s="12">
        <f>AA28+AB28</f>
        <v>482</v>
      </c>
      <c r="AE28" s="3" t="s">
        <v>13</v>
      </c>
      <c r="AF28" s="2">
        <f t="shared" si="13"/>
        <v>2402.4896265560164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2402.4896265560164</v>
      </c>
      <c r="AQ28" s="16" t="str">
        <f t="shared" si="13"/>
        <v>N.A.</v>
      </c>
      <c r="AR28" s="12">
        <f t="shared" si="13"/>
        <v>2402.4896265560164</v>
      </c>
    </row>
    <row r="29" spans="1:44" ht="15" customHeight="1" thickBot="1" x14ac:dyDescent="0.3">
      <c r="A29" s="3" t="s">
        <v>14</v>
      </c>
      <c r="B29" s="2">
        <v>12076860.000000002</v>
      </c>
      <c r="C29" s="2">
        <v>30039091.999999993</v>
      </c>
      <c r="D29" s="2"/>
      <c r="E29" s="2"/>
      <c r="F29" s="2"/>
      <c r="G29" s="2">
        <v>430000</v>
      </c>
      <c r="H29" s="2"/>
      <c r="I29" s="2"/>
      <c r="J29" s="2"/>
      <c r="K29" s="2"/>
      <c r="L29" s="1">
        <f t="shared" si="11"/>
        <v>12076860.000000002</v>
      </c>
      <c r="M29" s="14">
        <f t="shared" si="11"/>
        <v>30469091.999999993</v>
      </c>
      <c r="N29" s="12">
        <f>L29+M29</f>
        <v>42545951.999999993</v>
      </c>
      <c r="P29" s="3" t="s">
        <v>14</v>
      </c>
      <c r="Q29" s="2">
        <v>2450</v>
      </c>
      <c r="R29" s="2">
        <v>4828</v>
      </c>
      <c r="S29" s="2">
        <v>0</v>
      </c>
      <c r="T29" s="2">
        <v>0</v>
      </c>
      <c r="U29" s="2">
        <v>0</v>
      </c>
      <c r="V29" s="2">
        <v>100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2450</v>
      </c>
      <c r="AB29" s="14">
        <f t="shared" si="12"/>
        <v>4928</v>
      </c>
      <c r="AC29" s="12">
        <f>AA29+AB29</f>
        <v>7378</v>
      </c>
      <c r="AE29" s="3" t="s">
        <v>14</v>
      </c>
      <c r="AF29" s="2">
        <f t="shared" si="13"/>
        <v>4929.3306122448985</v>
      </c>
      <c r="AG29" s="2">
        <f t="shared" si="13"/>
        <v>6221.8500414250193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4300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4929.3306122448985</v>
      </c>
      <c r="AQ29" s="16">
        <f t="shared" si="13"/>
        <v>6182.8514610389593</v>
      </c>
      <c r="AR29" s="12">
        <f t="shared" si="13"/>
        <v>5766.5969097316338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460959.99999999994</v>
      </c>
      <c r="I30" s="2"/>
      <c r="J30" s="2">
        <v>0</v>
      </c>
      <c r="K30" s="2"/>
      <c r="L30" s="1">
        <f t="shared" si="11"/>
        <v>460959.99999999994</v>
      </c>
      <c r="M30" s="14">
        <f t="shared" si="11"/>
        <v>0</v>
      </c>
      <c r="N30" s="12">
        <f>L30+M30</f>
        <v>460959.99999999994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433</v>
      </c>
      <c r="X30" s="2">
        <v>0</v>
      </c>
      <c r="Y30" s="2">
        <v>448</v>
      </c>
      <c r="Z30" s="2">
        <v>0</v>
      </c>
      <c r="AA30" s="1">
        <f t="shared" si="12"/>
        <v>881</v>
      </c>
      <c r="AB30" s="14">
        <f t="shared" si="12"/>
        <v>0</v>
      </c>
      <c r="AC30" s="18">
        <f>AA30+AB30</f>
        <v>881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1064.5727482678983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523.22360953461964</v>
      </c>
      <c r="AQ30" s="16" t="str">
        <f t="shared" si="13"/>
        <v>N.A.</v>
      </c>
      <c r="AR30" s="12">
        <f t="shared" si="13"/>
        <v>523.22360953461964</v>
      </c>
    </row>
    <row r="31" spans="1:44" ht="15" customHeight="1" thickBot="1" x14ac:dyDescent="0.3">
      <c r="A31" s="4" t="s">
        <v>16</v>
      </c>
      <c r="B31" s="2">
        <v>20939815.000000007</v>
      </c>
      <c r="C31" s="2">
        <v>30039091.999999993</v>
      </c>
      <c r="D31" s="2">
        <v>3483000</v>
      </c>
      <c r="E31" s="2"/>
      <c r="F31" s="2"/>
      <c r="G31" s="2">
        <v>430000</v>
      </c>
      <c r="H31" s="2">
        <v>9635740</v>
      </c>
      <c r="I31" s="2"/>
      <c r="J31" s="2">
        <v>0</v>
      </c>
      <c r="K31" s="2"/>
      <c r="L31" s="1">
        <f t="shared" ref="L31" si="14">B31+D31+F31+H31+J31</f>
        <v>34058555.000000007</v>
      </c>
      <c r="M31" s="14">
        <f t="shared" ref="M31" si="15">C31+E31+G31+I31+K31</f>
        <v>30469091.999999993</v>
      </c>
      <c r="N31" s="18">
        <f>L31+M31</f>
        <v>64527647</v>
      </c>
      <c r="P31" s="4" t="s">
        <v>16</v>
      </c>
      <c r="Q31" s="2">
        <v>4280</v>
      </c>
      <c r="R31" s="2">
        <v>4828</v>
      </c>
      <c r="S31" s="2">
        <v>482</v>
      </c>
      <c r="T31" s="2">
        <v>0</v>
      </c>
      <c r="U31" s="2">
        <v>0</v>
      </c>
      <c r="V31" s="2">
        <v>100</v>
      </c>
      <c r="W31" s="2">
        <v>2114</v>
      </c>
      <c r="X31" s="2">
        <v>0</v>
      </c>
      <c r="Y31" s="2">
        <v>448</v>
      </c>
      <c r="Z31" s="2">
        <v>0</v>
      </c>
      <c r="AA31" s="1">
        <f t="shared" ref="AA31" si="16">Q31+S31+U31+W31+Y31</f>
        <v>7324</v>
      </c>
      <c r="AB31" s="14">
        <f t="shared" ref="AB31" si="17">R31+T31+V31+X31+Z31</f>
        <v>4928</v>
      </c>
      <c r="AC31" s="12">
        <f>AA31+AB31</f>
        <v>12252</v>
      </c>
      <c r="AE31" s="4" t="s">
        <v>16</v>
      </c>
      <c r="AF31" s="2">
        <f t="shared" ref="AF31:AO31" si="18">IFERROR(B31/Q31, "N.A.")</f>
        <v>4892.4801401869172</v>
      </c>
      <c r="AG31" s="2">
        <f t="shared" si="18"/>
        <v>6221.8500414250193</v>
      </c>
      <c r="AH31" s="2">
        <f t="shared" si="18"/>
        <v>7226.1410788381745</v>
      </c>
      <c r="AI31" s="2" t="str">
        <f t="shared" si="18"/>
        <v>N.A.</v>
      </c>
      <c r="AJ31" s="2" t="str">
        <f t="shared" si="18"/>
        <v>N.A.</v>
      </c>
      <c r="AK31" s="2">
        <f t="shared" si="18"/>
        <v>4300</v>
      </c>
      <c r="AL31" s="2">
        <f t="shared" si="18"/>
        <v>4558.0605487228004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4650.2669306389962</v>
      </c>
      <c r="AQ31" s="16">
        <f t="shared" ref="AQ31" si="20">IFERROR(M31/AB31, "N.A.")</f>
        <v>6182.8514610389593</v>
      </c>
      <c r="AR31" s="12">
        <f t="shared" ref="AR31" si="21">IFERROR(N31/AC31, "N.A.")</f>
        <v>5266.7031505060395</v>
      </c>
    </row>
    <row r="32" spans="1:44" ht="15" customHeight="1" thickBot="1" x14ac:dyDescent="0.3">
      <c r="A32" s="5" t="s">
        <v>0</v>
      </c>
      <c r="B32" s="48">
        <f>B31+C31</f>
        <v>50978907</v>
      </c>
      <c r="C32" s="49"/>
      <c r="D32" s="48">
        <f>D31+E31</f>
        <v>3483000</v>
      </c>
      <c r="E32" s="49"/>
      <c r="F32" s="48">
        <f>F31+G31</f>
        <v>430000</v>
      </c>
      <c r="G32" s="49"/>
      <c r="H32" s="48">
        <f>H31+I31</f>
        <v>9635740</v>
      </c>
      <c r="I32" s="49"/>
      <c r="J32" s="48">
        <f>J31+K31</f>
        <v>0</v>
      </c>
      <c r="K32" s="49"/>
      <c r="L32" s="48">
        <f>L31+M31</f>
        <v>64527647</v>
      </c>
      <c r="M32" s="50"/>
      <c r="N32" s="19">
        <f>B32+D32+F32+H32+J32</f>
        <v>64527647</v>
      </c>
      <c r="P32" s="5" t="s">
        <v>0</v>
      </c>
      <c r="Q32" s="48">
        <f>Q31+R31</f>
        <v>9108</v>
      </c>
      <c r="R32" s="49"/>
      <c r="S32" s="48">
        <f>S31+T31</f>
        <v>482</v>
      </c>
      <c r="T32" s="49"/>
      <c r="U32" s="48">
        <f>U31+V31</f>
        <v>100</v>
      </c>
      <c r="V32" s="49"/>
      <c r="W32" s="48">
        <f>W31+X31</f>
        <v>2114</v>
      </c>
      <c r="X32" s="49"/>
      <c r="Y32" s="48">
        <f>Y31+Z31</f>
        <v>448</v>
      </c>
      <c r="Z32" s="49"/>
      <c r="AA32" s="48">
        <f>AA31+AB31</f>
        <v>12252</v>
      </c>
      <c r="AB32" s="49"/>
      <c r="AC32" s="20">
        <f>Q32+S32+U32+W32+Y32</f>
        <v>12252</v>
      </c>
      <c r="AE32" s="5" t="s">
        <v>0</v>
      </c>
      <c r="AF32" s="28">
        <f>IFERROR(B32/Q32,"N.A.")</f>
        <v>5597.157114624506</v>
      </c>
      <c r="AG32" s="29"/>
      <c r="AH32" s="28">
        <f>IFERROR(D32/S32,"N.A.")</f>
        <v>7226.1410788381745</v>
      </c>
      <c r="AI32" s="29"/>
      <c r="AJ32" s="28">
        <f>IFERROR(F32/U32,"N.A.")</f>
        <v>4300</v>
      </c>
      <c r="AK32" s="29"/>
      <c r="AL32" s="28">
        <f>IFERROR(H32/W32,"N.A.")</f>
        <v>4558.0605487228004</v>
      </c>
      <c r="AM32" s="29"/>
      <c r="AN32" s="28">
        <f>IFERROR(J32/Y32,"N.A.")</f>
        <v>0</v>
      </c>
      <c r="AO32" s="29"/>
      <c r="AP32" s="28">
        <f>IFERROR(L32/AA32,"N.A.")</f>
        <v>5266.7031505060395</v>
      </c>
      <c r="AQ32" s="29"/>
      <c r="AR32" s="17">
        <f>IFERROR(N32/AC32, "N.A.")</f>
        <v>5266.7031505060395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1563790</v>
      </c>
      <c r="I39" s="2"/>
      <c r="J39" s="2">
        <v>0</v>
      </c>
      <c r="K39" s="2"/>
      <c r="L39" s="1">
        <f t="shared" ref="L39:M42" si="22">B39+D39+F39+H39+J39</f>
        <v>1563790</v>
      </c>
      <c r="M39" s="14">
        <f t="shared" si="22"/>
        <v>0</v>
      </c>
      <c r="N39" s="12">
        <f>L39+M39</f>
        <v>1563790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613</v>
      </c>
      <c r="X39" s="2">
        <v>0</v>
      </c>
      <c r="Y39" s="2">
        <v>1315</v>
      </c>
      <c r="Z39" s="2">
        <v>0</v>
      </c>
      <c r="AA39" s="1">
        <f t="shared" ref="AA39:AB42" si="23">Q39+S39+U39+W39+Y39</f>
        <v>1928</v>
      </c>
      <c r="AB39" s="14">
        <f t="shared" si="23"/>
        <v>0</v>
      </c>
      <c r="AC39" s="12">
        <f>AA39+AB39</f>
        <v>1928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2551.0440456769984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811.09439834024897</v>
      </c>
      <c r="AQ39" s="16" t="str">
        <f t="shared" si="24"/>
        <v>N.A.</v>
      </c>
      <c r="AR39" s="12">
        <f t="shared" si="24"/>
        <v>811.09439834024897</v>
      </c>
    </row>
    <row r="40" spans="1:44" ht="15" customHeight="1" thickBot="1" x14ac:dyDescent="0.3">
      <c r="A40" s="3" t="s">
        <v>13</v>
      </c>
      <c r="B40" s="2">
        <v>3632029.9999999995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3632029.9999999995</v>
      </c>
      <c r="M40" s="14">
        <f t="shared" si="22"/>
        <v>0</v>
      </c>
      <c r="N40" s="12">
        <f>L40+M40</f>
        <v>3632029.9999999995</v>
      </c>
      <c r="P40" s="3" t="s">
        <v>13</v>
      </c>
      <c r="Q40" s="2">
        <v>988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988</v>
      </c>
      <c r="AB40" s="14">
        <f t="shared" si="23"/>
        <v>0</v>
      </c>
      <c r="AC40" s="12">
        <f>AA40+AB40</f>
        <v>988</v>
      </c>
      <c r="AE40" s="3" t="s">
        <v>13</v>
      </c>
      <c r="AF40" s="2">
        <f t="shared" si="24"/>
        <v>3676.143724696356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3676.143724696356</v>
      </c>
      <c r="AQ40" s="16" t="str">
        <f t="shared" si="24"/>
        <v>N.A.</v>
      </c>
      <c r="AR40" s="12">
        <f t="shared" si="24"/>
        <v>3676.143724696356</v>
      </c>
    </row>
    <row r="41" spans="1:44" ht="15" customHeight="1" thickBot="1" x14ac:dyDescent="0.3">
      <c r="A41" s="3" t="s">
        <v>14</v>
      </c>
      <c r="B41" s="2">
        <v>6721480</v>
      </c>
      <c r="C41" s="2">
        <v>9217420</v>
      </c>
      <c r="D41" s="2">
        <v>361800</v>
      </c>
      <c r="E41" s="2"/>
      <c r="F41" s="2"/>
      <c r="G41" s="2"/>
      <c r="H41" s="2"/>
      <c r="I41" s="2"/>
      <c r="J41" s="2"/>
      <c r="K41" s="2"/>
      <c r="L41" s="1">
        <f t="shared" si="22"/>
        <v>7083280</v>
      </c>
      <c r="M41" s="14">
        <f t="shared" si="22"/>
        <v>9217420</v>
      </c>
      <c r="N41" s="12">
        <f>L41+M41</f>
        <v>16300700</v>
      </c>
      <c r="P41" s="3" t="s">
        <v>14</v>
      </c>
      <c r="Q41" s="2">
        <v>1712</v>
      </c>
      <c r="R41" s="2">
        <v>2490</v>
      </c>
      <c r="S41" s="2">
        <v>134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1846</v>
      </c>
      <c r="AB41" s="14">
        <f t="shared" si="23"/>
        <v>2490</v>
      </c>
      <c r="AC41" s="12">
        <f>AA41+AB41</f>
        <v>4336</v>
      </c>
      <c r="AE41" s="3" t="s">
        <v>14</v>
      </c>
      <c r="AF41" s="2">
        <f t="shared" si="24"/>
        <v>3926.0981308411215</v>
      </c>
      <c r="AG41" s="2">
        <f t="shared" si="24"/>
        <v>3701.7751004016063</v>
      </c>
      <c r="AH41" s="2">
        <f t="shared" si="24"/>
        <v>2700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3837.0964247020584</v>
      </c>
      <c r="AQ41" s="16">
        <f t="shared" si="24"/>
        <v>3701.7751004016063</v>
      </c>
      <c r="AR41" s="12">
        <f t="shared" si="24"/>
        <v>3759.3865313653137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134</v>
      </c>
      <c r="Z42" s="2">
        <v>0</v>
      </c>
      <c r="AA42" s="1">
        <f t="shared" si="23"/>
        <v>134</v>
      </c>
      <c r="AB42" s="14">
        <f t="shared" si="23"/>
        <v>0</v>
      </c>
      <c r="AC42" s="12">
        <f>AA42+AB42</f>
        <v>134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2">
        <f t="shared" si="24"/>
        <v>0</v>
      </c>
    </row>
    <row r="43" spans="1:44" ht="15" customHeight="1" thickBot="1" x14ac:dyDescent="0.3">
      <c r="A43" s="4" t="s">
        <v>16</v>
      </c>
      <c r="B43" s="2">
        <v>10353510</v>
      </c>
      <c r="C43" s="2">
        <v>9217420</v>
      </c>
      <c r="D43" s="2">
        <v>361800</v>
      </c>
      <c r="E43" s="2"/>
      <c r="F43" s="2"/>
      <c r="G43" s="2"/>
      <c r="H43" s="2">
        <v>1563790</v>
      </c>
      <c r="I43" s="2"/>
      <c r="J43" s="2">
        <v>0</v>
      </c>
      <c r="K43" s="2"/>
      <c r="L43" s="1">
        <f t="shared" ref="L43" si="25">B43+D43+F43+H43+J43</f>
        <v>12279100</v>
      </c>
      <c r="M43" s="14">
        <f t="shared" ref="M43" si="26">C43+E43+G43+I43+K43</f>
        <v>9217420</v>
      </c>
      <c r="N43" s="18">
        <f>L43+M43</f>
        <v>21496520</v>
      </c>
      <c r="P43" s="4" t="s">
        <v>16</v>
      </c>
      <c r="Q43" s="2">
        <v>2700</v>
      </c>
      <c r="R43" s="2">
        <v>2490</v>
      </c>
      <c r="S43" s="2">
        <v>134</v>
      </c>
      <c r="T43" s="2">
        <v>0</v>
      </c>
      <c r="U43" s="2">
        <v>0</v>
      </c>
      <c r="V43" s="2">
        <v>0</v>
      </c>
      <c r="W43" s="2">
        <v>613</v>
      </c>
      <c r="X43" s="2">
        <v>0</v>
      </c>
      <c r="Y43" s="2">
        <v>1449</v>
      </c>
      <c r="Z43" s="2">
        <v>0</v>
      </c>
      <c r="AA43" s="1">
        <f t="shared" ref="AA43" si="27">Q43+S43+U43+W43+Y43</f>
        <v>4896</v>
      </c>
      <c r="AB43" s="14">
        <f t="shared" ref="AB43" si="28">R43+T43+V43+X43+Z43</f>
        <v>2490</v>
      </c>
      <c r="AC43" s="18">
        <f>AA43+AB43</f>
        <v>7386</v>
      </c>
      <c r="AE43" s="4" t="s">
        <v>16</v>
      </c>
      <c r="AF43" s="2">
        <f t="shared" ref="AF43:AO43" si="29">IFERROR(B43/Q43, "N.A.")</f>
        <v>3834.6333333333332</v>
      </c>
      <c r="AG43" s="2">
        <f t="shared" si="29"/>
        <v>3701.7751004016063</v>
      </c>
      <c r="AH43" s="2">
        <f t="shared" si="29"/>
        <v>2700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2551.0440456769984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2507.9861111111113</v>
      </c>
      <c r="AQ43" s="16">
        <f t="shared" ref="AQ43" si="31">IFERROR(M43/AB43, "N.A.")</f>
        <v>3701.7751004016063</v>
      </c>
      <c r="AR43" s="12">
        <f t="shared" ref="AR43" si="32">IFERROR(N43/AC43, "N.A.")</f>
        <v>2910.4413755754131</v>
      </c>
    </row>
    <row r="44" spans="1:44" ht="15" customHeight="1" thickBot="1" x14ac:dyDescent="0.3">
      <c r="A44" s="5" t="s">
        <v>0</v>
      </c>
      <c r="B44" s="48">
        <f>B43+C43</f>
        <v>19570930</v>
      </c>
      <c r="C44" s="49"/>
      <c r="D44" s="48">
        <f>D43+E43</f>
        <v>361800</v>
      </c>
      <c r="E44" s="49"/>
      <c r="F44" s="48">
        <f>F43+G43</f>
        <v>0</v>
      </c>
      <c r="G44" s="49"/>
      <c r="H44" s="48">
        <f>H43+I43</f>
        <v>1563790</v>
      </c>
      <c r="I44" s="49"/>
      <c r="J44" s="48">
        <f>J43+K43</f>
        <v>0</v>
      </c>
      <c r="K44" s="49"/>
      <c r="L44" s="48">
        <f>L43+M43</f>
        <v>21496520</v>
      </c>
      <c r="M44" s="50"/>
      <c r="N44" s="19">
        <f>B44+D44+F44+H44+J44</f>
        <v>21496520</v>
      </c>
      <c r="P44" s="5" t="s">
        <v>0</v>
      </c>
      <c r="Q44" s="48">
        <f>Q43+R43</f>
        <v>5190</v>
      </c>
      <c r="R44" s="49"/>
      <c r="S44" s="48">
        <f>S43+T43</f>
        <v>134</v>
      </c>
      <c r="T44" s="49"/>
      <c r="U44" s="48">
        <f>U43+V43</f>
        <v>0</v>
      </c>
      <c r="V44" s="49"/>
      <c r="W44" s="48">
        <f>W43+X43</f>
        <v>613</v>
      </c>
      <c r="X44" s="49"/>
      <c r="Y44" s="48">
        <f>Y43+Z43</f>
        <v>1449</v>
      </c>
      <c r="Z44" s="49"/>
      <c r="AA44" s="48">
        <f>AA43+AB43</f>
        <v>7386</v>
      </c>
      <c r="AB44" s="50"/>
      <c r="AC44" s="19">
        <f>Q44+S44+U44+W44+Y44</f>
        <v>7386</v>
      </c>
      <c r="AE44" s="5" t="s">
        <v>0</v>
      </c>
      <c r="AF44" s="28">
        <f>IFERROR(B44/Q44,"N.A.")</f>
        <v>3770.8921001926783</v>
      </c>
      <c r="AG44" s="29"/>
      <c r="AH44" s="28">
        <f>IFERROR(D44/S44,"N.A.")</f>
        <v>2700</v>
      </c>
      <c r="AI44" s="29"/>
      <c r="AJ44" s="28" t="str">
        <f>IFERROR(F44/U44,"N.A.")</f>
        <v>N.A.</v>
      </c>
      <c r="AK44" s="29"/>
      <c r="AL44" s="28">
        <f>IFERROR(H44/W44,"N.A.")</f>
        <v>2551.0440456769984</v>
      </c>
      <c r="AM44" s="29"/>
      <c r="AN44" s="28">
        <f>IFERROR(J44/Y44,"N.A.")</f>
        <v>0</v>
      </c>
      <c r="AO44" s="29"/>
      <c r="AP44" s="28">
        <f>IFERROR(L44/AA44,"N.A.")</f>
        <v>2910.4413755754131</v>
      </c>
      <c r="AQ44" s="29"/>
      <c r="AR44" s="17">
        <f>IFERROR(N44/AC44, "N.A.")</f>
        <v>2910.4413755754131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4">
        <f t="shared" si="0"/>
        <v>0</v>
      </c>
      <c r="N15" s="12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4">
        <f t="shared" si="1"/>
        <v>0</v>
      </c>
      <c r="AC15" s="12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2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2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4">
        <f t="shared" si="1"/>
        <v>0</v>
      </c>
      <c r="AC16" s="12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2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4">
        <f t="shared" si="0"/>
        <v>0</v>
      </c>
      <c r="N17" s="12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4">
        <f t="shared" si="1"/>
        <v>0</v>
      </c>
      <c r="AC17" s="12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2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2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4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2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4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4">
        <f t="shared" ref="AB19" si="6">R19+T19+V19+X19+Z19</f>
        <v>0</v>
      </c>
      <c r="AC19" s="12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2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4">
        <f t="shared" si="11"/>
        <v>0</v>
      </c>
      <c r="N27" s="12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4">
        <f t="shared" si="12"/>
        <v>0</v>
      </c>
      <c r="AC27" s="12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2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4">
        <f t="shared" si="11"/>
        <v>0</v>
      </c>
      <c r="N29" s="12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4">
        <f t="shared" si="12"/>
        <v>0</v>
      </c>
      <c r="AC29" s="12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2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4">
        <f t="shared" si="11"/>
        <v>0</v>
      </c>
      <c r="N30" s="12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4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2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4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4">
        <f t="shared" ref="AB31" si="17">R31+T31+V31+X31+Z31</f>
        <v>0</v>
      </c>
      <c r="AC31" s="12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2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4">
        <f t="shared" si="22"/>
        <v>0</v>
      </c>
      <c r="N39" s="12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4">
        <f t="shared" si="23"/>
        <v>0</v>
      </c>
      <c r="AC39" s="12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2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4">
        <f t="shared" si="22"/>
        <v>0</v>
      </c>
      <c r="N40" s="12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4">
        <f t="shared" si="23"/>
        <v>0</v>
      </c>
      <c r="AC40" s="12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2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4">
        <f t="shared" si="22"/>
        <v>0</v>
      </c>
      <c r="N41" s="12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4">
        <f t="shared" si="23"/>
        <v>0</v>
      </c>
      <c r="AC41" s="12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2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4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4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2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dcmitype/"/>
    <ds:schemaRef ds:uri="3946fdfc-da00-409a-95df-cd9f19cc2a9a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2009 T3</dc:title>
  <dc:subject>Matriz Hussmanns Quintana Roo, 2009-T3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2025-12-16T14:26:31Z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